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jifpro.sharepoint.com/sites/msteams_aada98/Shared Documents/General/実証調査_外部委託/公募関連資料/両事業共通/"/>
    </mc:Choice>
  </mc:AlternateContent>
  <xr:revisionPtr revIDLastSave="2" documentId="8_{ECBAE32F-E6E7-49F2-9D68-D42EB02F4403}" xr6:coauthVersionLast="47" xr6:coauthVersionMax="47" xr10:uidLastSave="{D38E837E-FF37-407B-91AF-3882CC8016C3}"/>
  <bookViews>
    <workbookView xWindow="0" yWindow="2736" windowWidth="23040" windowHeight="8772" activeTab="1" xr2:uid="{00000000-000D-0000-FFFF-FFFF00000000}"/>
  </bookViews>
  <sheets>
    <sheet name="収支精算書（別紙様式第2-2号）" sheetId="1" r:id="rId1"/>
    <sheet name="収支精算書_記載事例" sheetId="6" r:id="rId2"/>
    <sheet name="支出の部明細表" sheetId="3" r:id="rId3"/>
    <sheet name="明細表_記載事例 " sheetId="7" r:id="rId4"/>
  </sheets>
  <definedNames>
    <definedName name="_xlnm.Print_Area" localSheetId="2">支出の部明細表!$B$2:$I$44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7" l="1"/>
  <c r="H7" i="7"/>
  <c r="H8" i="7"/>
  <c r="H11" i="7"/>
  <c r="H10" i="7"/>
  <c r="H12" i="7"/>
  <c r="H13" i="7"/>
  <c r="H15" i="7"/>
  <c r="H14" i="7"/>
  <c r="H16" i="7"/>
  <c r="H17" i="7"/>
  <c r="H18" i="7"/>
  <c r="H19" i="7"/>
  <c r="H20" i="7"/>
  <c r="H21" i="7"/>
  <c r="H23" i="7"/>
  <c r="H22" i="7"/>
  <c r="H24" i="7"/>
  <c r="H25" i="7"/>
  <c r="H27" i="7"/>
  <c r="H26" i="7"/>
  <c r="H28" i="7"/>
  <c r="H29" i="7"/>
  <c r="H31" i="7"/>
  <c r="H30" i="7"/>
  <c r="H33" i="7"/>
  <c r="H32" i="7"/>
  <c r="H35" i="7"/>
  <c r="H34" i="7"/>
  <c r="H36" i="7"/>
  <c r="H37" i="7"/>
  <c r="H43" i="3"/>
  <c r="H5" i="7"/>
  <c r="H9" i="7"/>
  <c r="E30" i="6"/>
  <c r="D30" i="6"/>
  <c r="E30" i="1"/>
  <c r="D30" i="1"/>
  <c r="H38" i="7"/>
  <c r="H39" i="7"/>
  <c r="H41" i="7"/>
  <c r="D13" i="6"/>
  <c r="D26" i="6"/>
  <c r="D29" i="6"/>
  <c r="D31" i="6"/>
  <c r="D10" i="6"/>
  <c r="D9" i="6"/>
  <c r="F9" i="6"/>
  <c r="E13" i="6"/>
  <c r="E26" i="6"/>
  <c r="E27" i="6"/>
  <c r="E29" i="6"/>
  <c r="E31" i="6"/>
  <c r="F30" i="6"/>
  <c r="F29" i="6"/>
  <c r="F28" i="6"/>
  <c r="F27" i="6"/>
  <c r="F26" i="6"/>
  <c r="F13" i="6"/>
  <c r="F12" i="6"/>
  <c r="E11" i="6"/>
  <c r="E13" i="1"/>
  <c r="E26" i="1"/>
  <c r="E29" i="1"/>
  <c r="E31" i="1"/>
  <c r="D13" i="1"/>
  <c r="D26" i="1"/>
  <c r="D29" i="1"/>
  <c r="D31" i="1"/>
  <c r="F30" i="1"/>
  <c r="F29" i="1"/>
  <c r="F28" i="1"/>
  <c r="F26" i="1"/>
  <c r="F27" i="1"/>
  <c r="H6" i="3"/>
  <c r="H7" i="3"/>
  <c r="H8" i="3"/>
  <c r="H5" i="3"/>
  <c r="H11" i="3"/>
  <c r="H10" i="3"/>
  <c r="H13" i="3"/>
  <c r="H12" i="3"/>
  <c r="H15" i="3"/>
  <c r="H16" i="3"/>
  <c r="H17" i="3"/>
  <c r="H18" i="3"/>
  <c r="H19" i="3"/>
  <c r="H14" i="3"/>
  <c r="H21" i="3"/>
  <c r="H20" i="3"/>
  <c r="H23" i="3"/>
  <c r="H22" i="3"/>
  <c r="H25" i="3"/>
  <c r="H24" i="3"/>
  <c r="H27" i="3"/>
  <c r="H26" i="3"/>
  <c r="H29" i="3"/>
  <c r="H28" i="3"/>
  <c r="H31" i="3"/>
  <c r="H30" i="3"/>
  <c r="H35" i="3"/>
  <c r="H34" i="3"/>
  <c r="H37" i="3"/>
  <c r="H38" i="3"/>
  <c r="H36" i="3"/>
  <c r="H9" i="3"/>
  <c r="H39" i="3"/>
  <c r="H40" i="3"/>
  <c r="H42" i="3"/>
  <c r="H44" i="3"/>
  <c r="H33" i="3"/>
  <c r="H32" i="3"/>
  <c r="F12" i="1"/>
  <c r="F13" i="1"/>
  <c r="D11" i="1"/>
  <c r="E11" i="1"/>
  <c r="F11" i="1"/>
  <c r="H42" i="7"/>
  <c r="H43" i="7"/>
  <c r="D11" i="6"/>
  <c r="F11" i="6"/>
  <c r="F10" i="6"/>
  <c r="F31" i="6"/>
  <c r="F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nakamaeiichiro</author>
    <author>Mei</author>
  </authors>
  <commentList>
    <comment ref="E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契約時の額をご記入ください。
</t>
        </r>
      </text>
    </comment>
    <comment ref="D10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契約額を超える場合は、自己負担金となる額を「その他」欄にご記入ください。</t>
        </r>
      </text>
    </comment>
    <comment ref="D11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収入の部の合計と支出の部の合計が一致するように記入ください。</t>
        </r>
      </text>
    </comment>
    <comment ref="D2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一般管理費の計上対象には、再委託費は含まれません。</t>
        </r>
      </text>
    </comment>
    <comment ref="D31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収入の部の合計と支出の部の合計が一致するように記入ください。</t>
        </r>
      </text>
    </comment>
    <comment ref="E31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収入の部の合計と支出の部の合計が一致するように記入ください。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nakamaeiichiro</author>
    <author>Mei</author>
  </authors>
  <commentList>
    <comment ref="E8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契約時の額をご記入ください。
</t>
        </r>
      </text>
    </comment>
    <comment ref="D10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契約額を超える場合は、自己負担金となる額を「その他」欄にご記入ください。</t>
        </r>
      </text>
    </comment>
    <comment ref="D11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収入の部の合計と支出の部の合計が一致するように記入ください。</t>
        </r>
      </text>
    </comment>
    <comment ref="D2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一般管理費の計上対象には、再委託費は含まれません。</t>
        </r>
      </text>
    </comment>
    <comment ref="D31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収入の部の合計と支出の部の合計が一致するように記入ください。</t>
        </r>
      </text>
    </comment>
    <comment ref="E31" authorId="1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収入の部の合計と支出の部の合計が一致するように記入ください。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asministrator</author>
  </authors>
  <commentList>
    <comment ref="I29" authorId="0" shapeId="0" xr:uid="{00000000-0006-0000-0200-000001000000}">
      <text>
        <r>
          <rPr>
            <sz val="10.5"/>
            <color indexed="81"/>
            <rFont val="ＭＳ Ｐゴシック"/>
            <family val="3"/>
            <charset val="128"/>
          </rPr>
          <t xml:space="preserve">現地での単価を用いる場合でも、日本円に換算して計上してください。その際、レートも明記してください。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asministrator</author>
    <author>nakamaeiichiro</author>
  </authors>
  <commentList>
    <comment ref="E6" authorId="0" shapeId="0" xr:uid="{00000000-0006-0000-0300-000001000000}">
      <text>
        <r>
          <rPr>
            <sz val="10.5"/>
            <color indexed="81"/>
            <rFont val="ＭＳ Ｐゴシック"/>
            <family val="3"/>
            <charset val="128"/>
          </rPr>
          <t>①別途、</t>
        </r>
        <r>
          <rPr>
            <b/>
            <sz val="10.5"/>
            <color indexed="81"/>
            <rFont val="ＭＳ Ｐゴシック"/>
            <family val="3"/>
            <charset val="128"/>
          </rPr>
          <t>人件費積算の根拠となる書類</t>
        </r>
        <r>
          <rPr>
            <sz val="10.5"/>
            <color indexed="81"/>
            <rFont val="ＭＳ Ｐゴシック"/>
            <family val="3"/>
            <charset val="128"/>
          </rPr>
          <t>を添付してください。
②属人ごとに記入してください。</t>
        </r>
      </text>
    </comment>
    <comment ref="H9" authorId="0" shapeId="0" xr:uid="{00000000-0006-0000-0300-000002000000}">
      <text>
        <r>
          <rPr>
            <sz val="10.5"/>
            <color indexed="81"/>
            <rFont val="ＭＳ Ｐゴシック"/>
            <family val="3"/>
            <charset val="128"/>
          </rPr>
          <t>区分ごと、費目ごとの小計を記入してください。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5" authorId="0" shapeId="0" xr:uid="{00000000-0006-0000-0300-000003000000}">
      <text>
        <r>
          <rPr>
            <b/>
            <sz val="10.5"/>
            <color indexed="81"/>
            <rFont val="ＭＳ Ｐゴシック"/>
            <family val="3"/>
            <charset val="128"/>
          </rPr>
          <t>エコノミークラスの運賃</t>
        </r>
        <r>
          <rPr>
            <sz val="10.5"/>
            <color indexed="81"/>
            <rFont val="ＭＳ Ｐゴシック"/>
            <family val="3"/>
            <charset val="128"/>
          </rPr>
          <t>が請求できる上限額となります。それ以上のクラスを利用した場合は、同日のエコノミークラス運賃を証明する書類を入手して添付して下さい。</t>
        </r>
      </text>
    </comment>
    <comment ref="D16" authorId="0" shapeId="0" xr:uid="{00000000-0006-0000-0300-000004000000}">
      <text>
        <r>
          <rPr>
            <sz val="10.5"/>
            <color indexed="81"/>
            <rFont val="ＭＳ Ｐゴシック"/>
            <family val="3"/>
            <charset val="128"/>
          </rPr>
          <t>複数の単価を用いた場合には、単価ごとに記入してください。</t>
        </r>
      </text>
    </comment>
    <comment ref="I29" authorId="0" shapeId="0" xr:uid="{00000000-0006-0000-0300-000005000000}">
      <text>
        <r>
          <rPr>
            <sz val="10.5"/>
            <color indexed="81"/>
            <rFont val="ＭＳ Ｐゴシック"/>
            <family val="3"/>
            <charset val="128"/>
          </rPr>
          <t xml:space="preserve">現地での単価を用いる場合でも、日本円に換算して計上してください。その際、レートも明記してください。
</t>
        </r>
      </text>
    </comment>
    <comment ref="I40" authorId="1" shapeId="0" xr:uid="{00000000-0006-0000-0300-000006000000}">
      <text>
        <r>
          <rPr>
            <sz val="10"/>
            <color indexed="81"/>
            <rFont val="ＭＳ Ｐゴシック"/>
            <family val="3"/>
            <charset val="128"/>
          </rPr>
          <t>再委託した業務内容について、備考欄に記入してください。
なお、再委託料として請求
できる金額は委託金額の50％未満となります。</t>
        </r>
      </text>
    </comment>
  </commentList>
</comments>
</file>

<file path=xl/sharedStrings.xml><?xml version="1.0" encoding="utf-8"?>
<sst xmlns="http://schemas.openxmlformats.org/spreadsheetml/2006/main" count="204" uniqueCount="124">
  <si>
    <t>（別紙様式第2-2号）</t>
    <rPh sb="1" eb="3">
      <t>ベッシ</t>
    </rPh>
    <rPh sb="3" eb="5">
      <t>ヨウシキ</t>
    </rPh>
    <rPh sb="5" eb="6">
      <t>ダイ</t>
    </rPh>
    <rPh sb="9" eb="10">
      <t>ゴウ</t>
    </rPh>
    <phoneticPr fontId="2"/>
  </si>
  <si>
    <t>収支精算書</t>
    <rPh sb="0" eb="2">
      <t>シュウシ</t>
    </rPh>
    <rPh sb="2" eb="5">
      <t>セイサンショ</t>
    </rPh>
    <phoneticPr fontId="2"/>
  </si>
  <si>
    <t>委託業務名：</t>
    <rPh sb="0" eb="2">
      <t>イタク</t>
    </rPh>
    <rPh sb="2" eb="5">
      <t>ギョウムメイ</t>
    </rPh>
    <phoneticPr fontId="2"/>
  </si>
  <si>
    <t>（単位：円）</t>
    <rPh sb="1" eb="3">
      <t>タンイ</t>
    </rPh>
    <rPh sb="4" eb="5">
      <t>エン</t>
    </rPh>
    <phoneticPr fontId="2"/>
  </si>
  <si>
    <t>区
分</t>
    <rPh sb="0" eb="1">
      <t>ク</t>
    </rPh>
    <rPh sb="2" eb="3">
      <t>ブ</t>
    </rPh>
    <phoneticPr fontId="2"/>
  </si>
  <si>
    <t>経費区分</t>
    <rPh sb="0" eb="2">
      <t>ケイヒ</t>
    </rPh>
    <rPh sb="2" eb="4">
      <t>クブン</t>
    </rPh>
    <phoneticPr fontId="2"/>
  </si>
  <si>
    <t>費目</t>
    <rPh sb="0" eb="2">
      <t>ヒモク</t>
    </rPh>
    <phoneticPr fontId="2"/>
  </si>
  <si>
    <t>精算額（円）</t>
    <rPh sb="0" eb="3">
      <t>セイサンガク</t>
    </rPh>
    <rPh sb="4" eb="5">
      <t>エン</t>
    </rPh>
    <phoneticPr fontId="2"/>
  </si>
  <si>
    <t>契約額（円）</t>
    <rPh sb="0" eb="2">
      <t>ケイヤク</t>
    </rPh>
    <rPh sb="2" eb="3">
      <t>ガク</t>
    </rPh>
    <rPh sb="4" eb="5">
      <t>エン</t>
    </rPh>
    <phoneticPr fontId="2"/>
  </si>
  <si>
    <t>差引増△減額</t>
    <rPh sb="0" eb="1">
      <t>サ</t>
    </rPh>
    <rPh sb="1" eb="2">
      <t>ヒ</t>
    </rPh>
    <rPh sb="2" eb="3">
      <t>ゾウ</t>
    </rPh>
    <rPh sb="4" eb="6">
      <t>ゲンガク</t>
    </rPh>
    <phoneticPr fontId="2"/>
  </si>
  <si>
    <t>備考</t>
    <rPh sb="0" eb="2">
      <t>ビコウ</t>
    </rPh>
    <phoneticPr fontId="2"/>
  </si>
  <si>
    <t>収
入
の
部</t>
    <rPh sb="0" eb="1">
      <t>オサム</t>
    </rPh>
    <rPh sb="2" eb="3">
      <t>イリ</t>
    </rPh>
    <rPh sb="6" eb="7">
      <t>ブ</t>
    </rPh>
    <phoneticPr fontId="2"/>
  </si>
  <si>
    <t>委託経費の額</t>
    <rPh sb="0" eb="2">
      <t>イタク</t>
    </rPh>
    <rPh sb="2" eb="4">
      <t>ケイヒ</t>
    </rPh>
    <rPh sb="5" eb="6">
      <t>ガク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</si>
  <si>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</si>
  <si>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</si>
  <si>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支
出
の
部</t>
    <rPh sb="0" eb="1">
      <t>シ</t>
    </rPh>
    <rPh sb="3" eb="4">
      <t>デ</t>
    </rPh>
    <rPh sb="9" eb="10">
      <t>ブ</t>
    </rPh>
    <phoneticPr fontId="2"/>
  </si>
  <si>
    <t>直接経費</t>
    <rPh sb="0" eb="2">
      <t>チョクセツ</t>
    </rPh>
    <rPh sb="2" eb="4">
      <t>ケイヒ</t>
    </rPh>
    <phoneticPr fontId="2"/>
  </si>
  <si>
    <t>賃金</t>
    <rPh sb="0" eb="2">
      <t>チンギン</t>
    </rPh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</si>
  <si>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</si>
  <si>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</si>
  <si>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</si>
  <si>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</si>
  <si>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翻訳料</t>
    <rPh sb="0" eb="3">
      <t>ホンヤクリョウ</t>
    </rPh>
    <phoneticPr fontId="2"/>
  </si>
  <si>
    <t>通訳料</t>
    <rPh sb="0" eb="3">
      <t>ツウヤクリョウ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</si>
  <si>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</si>
  <si>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資料購入費</t>
    <rPh sb="0" eb="2">
      <t>シリョウ</t>
    </rPh>
    <rPh sb="2" eb="5">
      <t>コウニュウヒ</t>
    </rPh>
    <phoneticPr fontId="2"/>
  </si>
  <si>
    <t>調査用資機材購入費</t>
    <phoneticPr fontId="2"/>
  </si>
  <si>
    <t>傭人費</t>
    <rPh sb="0" eb="1">
      <t>ヤト</t>
    </rPh>
    <rPh sb="1" eb="2">
      <t>ヒト</t>
    </rPh>
    <rPh sb="2" eb="3">
      <t>ヒ</t>
    </rPh>
    <phoneticPr fontId="2"/>
  </si>
  <si>
    <t>役務費</t>
    <rPh sb="0" eb="2">
      <t>エキム</t>
    </rPh>
    <rPh sb="2" eb="3">
      <t>ヒ</t>
    </rPh>
    <phoneticPr fontId="2"/>
  </si>
  <si>
    <t>小計</t>
    <rPh sb="0" eb="2">
      <t>ショウケイ</t>
    </rPh>
    <phoneticPr fontId="13"/>
  </si>
  <si>
    <r>
      <t>一般管理費</t>
    </r>
    <r>
      <rPr>
        <vertAlign val="superscript"/>
        <sz val="10"/>
        <color theme="1"/>
        <rFont val="ＭＳ Ｐゴシック"/>
        <family val="3"/>
        <charset val="128"/>
        <scheme val="minor"/>
      </rPr>
      <t>※</t>
    </r>
    <rPh sb="0" eb="2">
      <t>イッパン</t>
    </rPh>
    <rPh sb="2" eb="5">
      <t>カンリヒ</t>
    </rPh>
    <phoneticPr fontId="2"/>
  </si>
  <si>
    <t>再委託費</t>
    <rPh sb="0" eb="3">
      <t>サイイタク</t>
    </rPh>
    <rPh sb="3" eb="4">
      <t>ヒ</t>
    </rPh>
    <phoneticPr fontId="13"/>
  </si>
  <si>
    <t>消費税</t>
    <rPh sb="0" eb="3">
      <t>ショウヒゼイ</t>
    </rPh>
    <phoneticPr fontId="13"/>
  </si>
  <si>
    <t>総計（税込）</t>
    <rPh sb="0" eb="2">
      <t>ソウケイ</t>
    </rPh>
    <rPh sb="3" eb="5">
      <t>ゼイコミ</t>
    </rPh>
    <phoneticPr fontId="2"/>
  </si>
  <si>
    <t>※：必要に応じて一般管理費（（人件費＋直接経費）の15%以内）の請求もできます</t>
    <rPh sb="2" eb="4">
      <t>ヒツヨウ</t>
    </rPh>
    <rPh sb="5" eb="6">
      <t>オウ</t>
    </rPh>
    <rPh sb="8" eb="10">
      <t>イッパン</t>
    </rPh>
    <rPh sb="10" eb="13">
      <t>カンリヒ</t>
    </rPh>
    <rPh sb="15" eb="18">
      <t>ジンケンヒ</t>
    </rPh>
    <rPh sb="19" eb="21">
      <t>チョクセツ</t>
    </rPh>
    <rPh sb="21" eb="23">
      <t>ケイヒ</t>
    </rPh>
    <rPh sb="28" eb="30">
      <t>イナイ</t>
    </rPh>
    <rPh sb="32" eb="34">
      <t>セイキュウ</t>
    </rPh>
    <phoneticPr fontId="13"/>
  </si>
  <si>
    <t>支出の部明細表</t>
    <rPh sb="0" eb="2">
      <t>シシュツ</t>
    </rPh>
    <rPh sb="3" eb="4">
      <t>ブ</t>
    </rPh>
    <rPh sb="4" eb="7">
      <t>メイサイヒョウ</t>
    </rPh>
    <phoneticPr fontId="2"/>
  </si>
  <si>
    <t>区分</t>
    <rPh sb="0" eb="2">
      <t>クブン</t>
    </rPh>
    <phoneticPr fontId="3"/>
  </si>
  <si>
    <t>費目</t>
    <rPh sb="0" eb="2">
      <t>ヒモク</t>
    </rPh>
    <phoneticPr fontId="3"/>
  </si>
  <si>
    <t>細目</t>
    <rPh sb="0" eb="2">
      <t>サイモク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</si>
  <si>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</si>
  <si>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</si>
  <si>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</si>
  <si>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金額（円）</t>
    <rPh sb="0" eb="2">
      <t>キンガク</t>
    </rPh>
    <rPh sb="3" eb="4">
      <t>エン</t>
    </rPh>
    <phoneticPr fontId="3"/>
  </si>
  <si>
    <t>備考</t>
    <rPh sb="0" eb="2">
      <t>ビコウ</t>
    </rPh>
    <phoneticPr fontId="3"/>
  </si>
  <si>
    <t>I. 人件費</t>
    <rPh sb="3" eb="6">
      <t>ジンケンヒ</t>
    </rPh>
    <phoneticPr fontId="15"/>
  </si>
  <si>
    <t>時間・人</t>
    <rPh sb="0" eb="2">
      <t>ジカン</t>
    </rPh>
    <rPh sb="3" eb="4">
      <t>ヒト</t>
    </rPh>
    <phoneticPr fontId="3"/>
  </si>
  <si>
    <t>II. 直接経費</t>
    <rPh sb="4" eb="6">
      <t>チョクセツ</t>
    </rPh>
    <rPh sb="6" eb="8">
      <t>ケイヒ</t>
    </rPh>
    <phoneticPr fontId="15"/>
  </si>
  <si>
    <t>賃金</t>
    <rPh sb="0" eb="2">
      <t>チンギン</t>
    </rPh>
    <phoneticPr fontId="3"/>
  </si>
  <si>
    <t>謝金</t>
    <rPh sb="0" eb="2">
      <t>シャキン</t>
    </rPh>
    <phoneticPr fontId="3"/>
  </si>
  <si>
    <t>人・日</t>
    <rPh sb="0" eb="1">
      <t>ニン</t>
    </rPh>
    <rPh sb="2" eb="3">
      <t>ニチ</t>
    </rPh>
    <phoneticPr fontId="3"/>
  </si>
  <si>
    <t>旅費</t>
    <rPh sb="0" eb="2">
      <t>リョヒ</t>
    </rPh>
    <phoneticPr fontId="3"/>
  </si>
  <si>
    <t>人・回</t>
    <rPh sb="0" eb="1">
      <t>ニン</t>
    </rPh>
    <rPh sb="2" eb="3">
      <t>カイ</t>
    </rPh>
    <phoneticPr fontId="3"/>
  </si>
  <si>
    <t>人・泊</t>
    <rPh sb="0" eb="1">
      <t>ヒト</t>
    </rPh>
    <rPh sb="2" eb="3">
      <t>ハク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</si>
  <si>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</si>
  <si>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式</t>
    <rPh sb="0" eb="1">
      <t>シキ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</si>
  <si>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</si>
  <si>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部</t>
    <rPh sb="0" eb="1">
      <t>ブ</t>
    </rPh>
    <phoneticPr fontId="3"/>
  </si>
  <si>
    <t>翻訳料</t>
    <rPh sb="0" eb="2">
      <t>ホンヤク</t>
    </rPh>
    <rPh sb="2" eb="3">
      <t>リョウ</t>
    </rPh>
    <phoneticPr fontId="3"/>
  </si>
  <si>
    <t>枚</t>
    <rPh sb="0" eb="1">
      <t>マイ</t>
    </rPh>
    <phoneticPr fontId="3"/>
  </si>
  <si>
    <t>通訳料</t>
    <rPh sb="0" eb="2">
      <t>ツウヤク</t>
    </rPh>
    <rPh sb="2" eb="3">
      <t>リョウ</t>
    </rPh>
    <phoneticPr fontId="3"/>
  </si>
  <si>
    <t>日</t>
    <rPh sb="0" eb="1">
      <t>ニチ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</si>
  <si>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</si>
  <si>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資料購入費</t>
    <rPh sb="0" eb="2">
      <t>シリョウ</t>
    </rPh>
    <rPh sb="2" eb="5">
      <t>コウニュウヒ</t>
    </rPh>
    <phoneticPr fontId="3"/>
  </si>
  <si>
    <t>冊</t>
    <rPh sb="0" eb="1">
      <t>サツ</t>
    </rPh>
    <phoneticPr fontId="3"/>
  </si>
  <si>
    <t>調査用資機材購入費</t>
    <rPh sb="0" eb="3">
      <t>チョウサヨウ</t>
    </rPh>
    <rPh sb="3" eb="6">
      <t>シキザイ</t>
    </rPh>
    <rPh sb="6" eb="9">
      <t>コウニュウヒ</t>
    </rPh>
    <phoneticPr fontId="15"/>
  </si>
  <si>
    <t>傭人費</t>
    <rPh sb="0" eb="1">
      <t>ヨウ</t>
    </rPh>
    <rPh sb="1" eb="2">
      <t>ヒト</t>
    </rPh>
    <rPh sb="2" eb="3">
      <t>ヒ</t>
    </rPh>
    <phoneticPr fontId="3"/>
  </si>
  <si>
    <t>役務費</t>
    <rPh sb="0" eb="2">
      <t>エキム</t>
    </rPh>
    <rPh sb="2" eb="3">
      <t>ヒ</t>
    </rPh>
    <phoneticPr fontId="3"/>
  </si>
  <si>
    <t>小計（I+II）</t>
    <rPh sb="0" eb="2">
      <t>ショウケイ</t>
    </rPh>
    <phoneticPr fontId="15"/>
  </si>
  <si>
    <r>
      <t>III. 一般管理費</t>
    </r>
    <r>
      <rPr>
        <b/>
        <vertAlign val="superscript"/>
        <sz val="11"/>
        <color theme="1"/>
        <rFont val="Meiryo UI"/>
        <family val="3"/>
        <charset val="128"/>
      </rPr>
      <t>※</t>
    </r>
    <rPh sb="5" eb="7">
      <t>イッパン</t>
    </rPh>
    <rPh sb="7" eb="10">
      <t>カンリヒ</t>
    </rPh>
    <phoneticPr fontId="15"/>
  </si>
  <si>
    <t>IV. 再委託費</t>
    <rPh sb="4" eb="7">
      <t>サイイタク</t>
    </rPh>
    <rPh sb="7" eb="8">
      <t>ヒ</t>
    </rPh>
    <phoneticPr fontId="15"/>
  </si>
  <si>
    <t>合計（I+II+III+IV）</t>
    <rPh sb="0" eb="2">
      <t>ゴウケイ</t>
    </rPh>
    <phoneticPr fontId="15"/>
  </si>
  <si>
    <t>消費税及び地方消費税額（10%）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5"/>
  </si>
  <si>
    <t>総計（税込）</t>
    <rPh sb="0" eb="2">
      <t>ソウケイ</t>
    </rPh>
    <rPh sb="3" eb="5">
      <t>ゼイコミ</t>
    </rPh>
    <phoneticPr fontId="15"/>
  </si>
  <si>
    <t>細目</t>
    <rPh sb="0" eb="2">
      <t>サイモク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</si>
  <si>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</si>
  <si>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</si>
  <si>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</si>
  <si>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金額（円）</t>
    <rPh sb="0" eb="2">
      <t>キンガク</t>
    </rPh>
    <rPh sb="3" eb="4">
      <t>エン</t>
    </rPh>
    <phoneticPr fontId="2"/>
  </si>
  <si>
    <t>主任研究員A</t>
    <rPh sb="0" eb="2">
      <t>シュニン</t>
    </rPh>
    <rPh sb="2" eb="5">
      <t>ケンキュウイン</t>
    </rPh>
    <phoneticPr fontId="2"/>
  </si>
  <si>
    <t>時間・人</t>
    <rPh sb="0" eb="2">
      <t>ジカン</t>
    </rPh>
    <rPh sb="3" eb="4">
      <t>ヒト</t>
    </rPh>
    <phoneticPr fontId="2"/>
  </si>
  <si>
    <t>主任研究員Ｂ</t>
    <rPh sb="0" eb="2">
      <t>シュニン</t>
    </rPh>
    <rPh sb="2" eb="5">
      <t>ケンキュウイン</t>
    </rPh>
    <phoneticPr fontId="2"/>
  </si>
  <si>
    <t>研究員Ｃ</t>
    <rPh sb="0" eb="3">
      <t>ケンキュウイン</t>
    </rPh>
    <phoneticPr fontId="2"/>
  </si>
  <si>
    <t>アルバイト賃金</t>
    <rPh sb="5" eb="7">
      <t>チンギン</t>
    </rPh>
    <phoneticPr fontId="2"/>
  </si>
  <si>
    <t>1名を予定</t>
    <rPh sb="1" eb="2">
      <t>メイ</t>
    </rPh>
    <rPh sb="3" eb="5">
      <t>ヨテイ</t>
    </rPh>
    <phoneticPr fontId="2"/>
  </si>
  <si>
    <t>諸謝金</t>
    <rPh sb="0" eb="1">
      <t>ショ</t>
    </rPh>
    <rPh sb="1" eb="3">
      <t>シャキン</t>
    </rPh>
    <phoneticPr fontId="2"/>
  </si>
  <si>
    <t>現地専門家</t>
    <rPh sb="0" eb="2">
      <t>ゲンチ</t>
    </rPh>
    <rPh sb="2" eb="5">
      <t>センモンカ</t>
    </rPh>
    <phoneticPr fontId="2"/>
  </si>
  <si>
    <t>人・日</t>
    <rPh sb="0" eb="1">
      <t>ニン</t>
    </rPh>
    <rPh sb="2" eb="3">
      <t>ニチ</t>
    </rPh>
    <phoneticPr fontId="2"/>
  </si>
  <si>
    <t>海外航空券</t>
    <rPh sb="0" eb="2">
      <t>カイガイ</t>
    </rPh>
    <rPh sb="2" eb="5">
      <t>コウクウケン</t>
    </rPh>
    <phoneticPr fontId="2"/>
  </si>
  <si>
    <t>人・回</t>
    <rPh sb="0" eb="1">
      <t>ニン</t>
    </rPh>
    <rPh sb="2" eb="3">
      <t>カイ</t>
    </rPh>
    <phoneticPr fontId="2"/>
  </si>
  <si>
    <t>出張回数：1回、出張者3名
（主任研究員2名、研究員1名）</t>
    <rPh sb="0" eb="2">
      <t>シュッチョウ</t>
    </rPh>
    <rPh sb="2" eb="4">
      <t>カイスウ</t>
    </rPh>
    <rPh sb="6" eb="7">
      <t>カイ</t>
    </rPh>
    <rPh sb="8" eb="11">
      <t>シュッチョウシャ</t>
    </rPh>
    <rPh sb="12" eb="13">
      <t>メイ</t>
    </rPh>
    <rPh sb="15" eb="17">
      <t>シュニン</t>
    </rPh>
    <rPh sb="17" eb="20">
      <t>ケンキュウイン</t>
    </rPh>
    <rPh sb="21" eb="22">
      <t>メイ</t>
    </rPh>
    <rPh sb="23" eb="26">
      <t>ケンキュウイン</t>
    </rPh>
    <rPh sb="27" eb="28">
      <t>メイ</t>
    </rPh>
    <phoneticPr fontId="2"/>
  </si>
  <si>
    <t>日当</t>
    <rPh sb="0" eb="2">
      <t>ニットウ</t>
    </rPh>
    <phoneticPr fontId="2"/>
  </si>
  <si>
    <t>15日分：主任研究員2名</t>
    <rPh sb="2" eb="4">
      <t>ニチブン</t>
    </rPh>
    <rPh sb="5" eb="7">
      <t>シュニン</t>
    </rPh>
    <rPh sb="7" eb="10">
      <t>ケンキュウイン</t>
    </rPh>
    <rPh sb="11" eb="12">
      <t>メイ</t>
    </rPh>
    <phoneticPr fontId="2"/>
  </si>
  <si>
    <t>（外国旅行）</t>
    <rPh sb="1" eb="3">
      <t>ガイコク</t>
    </rPh>
    <rPh sb="3" eb="5">
      <t>リョコウ</t>
    </rPh>
    <phoneticPr fontId="2"/>
  </si>
  <si>
    <t>15日分：研究員1名</t>
    <rPh sb="2" eb="4">
      <t>ニチブン</t>
    </rPh>
    <rPh sb="5" eb="8">
      <t>ケンキュウイン</t>
    </rPh>
    <rPh sb="9" eb="10">
      <t>メイ</t>
    </rPh>
    <phoneticPr fontId="2"/>
  </si>
  <si>
    <t>宿泊費</t>
    <rPh sb="0" eb="3">
      <t>シュクハクヒ</t>
    </rPh>
    <phoneticPr fontId="2"/>
  </si>
  <si>
    <t>人・泊</t>
    <rPh sb="0" eb="1">
      <t>ヒト</t>
    </rPh>
    <rPh sb="2" eb="3">
      <t>ハク</t>
    </rPh>
    <phoneticPr fontId="2"/>
  </si>
  <si>
    <t>13泊：主任研究員2名</t>
    <rPh sb="2" eb="3">
      <t>ハク</t>
    </rPh>
    <rPh sb="4" eb="9">
      <t>シュニンケンキュウイン</t>
    </rPh>
    <rPh sb="10" eb="11">
      <t>メイ</t>
    </rPh>
    <phoneticPr fontId="2"/>
  </si>
  <si>
    <t>13泊：研究員1名</t>
    <rPh sb="2" eb="3">
      <t>ハク</t>
    </rPh>
    <rPh sb="4" eb="7">
      <t>ケンキュウイン</t>
    </rPh>
    <rPh sb="8" eb="9">
      <t>メイ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</si>
  <si>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</si>
  <si>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コピー用紙</t>
    <rPh sb="3" eb="5">
      <t>ヨウシ</t>
    </rPh>
    <phoneticPr fontId="2"/>
  </si>
  <si>
    <t>式</t>
    <rPh sb="0" eb="1">
      <t>シキ</t>
    </rPh>
    <phoneticPr fontId="2"/>
  </si>
  <si>
    <t>報告書印刷</t>
    <rPh sb="0" eb="3">
      <t>ホウコクショ</t>
    </rPh>
    <rPh sb="3" eb="5">
      <t>インサツ</t>
    </rPh>
    <phoneticPr fontId="2"/>
  </si>
  <si>
    <t>部</t>
    <rPh sb="0" eb="1">
      <t>ブ</t>
    </rPh>
    <phoneticPr fontId="2"/>
  </si>
  <si>
    <t>翻訳料</t>
    <rPh sb="0" eb="2">
      <t>ホンヤク</t>
    </rPh>
    <rPh sb="2" eb="3">
      <t>リョウ</t>
    </rPh>
    <phoneticPr fontId="2"/>
  </si>
  <si>
    <t>現地語資料</t>
    <rPh sb="0" eb="2">
      <t>ゲンチ</t>
    </rPh>
    <rPh sb="2" eb="3">
      <t>ゴ</t>
    </rPh>
    <rPh sb="3" eb="5">
      <t>シリョウ</t>
    </rPh>
    <phoneticPr fontId="2"/>
  </si>
  <si>
    <t>枚</t>
    <rPh sb="0" eb="1">
      <t>マイ</t>
    </rPh>
    <phoneticPr fontId="2"/>
  </si>
  <si>
    <t>インドネシア語→日本語</t>
    <rPh sb="6" eb="7">
      <t>ゴ</t>
    </rPh>
    <rPh sb="8" eb="11">
      <t>ニホンゴ</t>
    </rPh>
    <phoneticPr fontId="2"/>
  </si>
  <si>
    <t>通訳料</t>
    <rPh sb="0" eb="2">
      <t>ツウヤク</t>
    </rPh>
    <rPh sb="2" eb="3">
      <t>リョウ</t>
    </rPh>
    <phoneticPr fontId="2"/>
  </si>
  <si>
    <t>現地通訳</t>
    <rPh sb="0" eb="2">
      <t>ゲンチ</t>
    </rPh>
    <rPh sb="2" eb="4">
      <t>ツウヤク</t>
    </rPh>
    <phoneticPr fontId="2"/>
  </si>
  <si>
    <t>日</t>
    <rPh sb="0" eb="1">
      <t>ニチ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</si>
  <si>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</si>
  <si>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現地車輛借上げ</t>
    <rPh sb="0" eb="2">
      <t>ゲンチ</t>
    </rPh>
    <rPh sb="2" eb="4">
      <t>シャリョウ</t>
    </rPh>
    <rPh sb="4" eb="6">
      <t>カリア</t>
    </rPh>
    <phoneticPr fontId="2"/>
  </si>
  <si>
    <t>1,000,000Rp/日（1円＝108Rp）</t>
    <rPh sb="12" eb="13">
      <t>ニチ</t>
    </rPh>
    <rPh sb="15" eb="16">
      <t>エン</t>
    </rPh>
    <phoneticPr fontId="2"/>
  </si>
  <si>
    <t>図書</t>
    <rPh sb="0" eb="2">
      <t>トショ</t>
    </rPh>
    <phoneticPr fontId="2"/>
  </si>
  <si>
    <t>冊</t>
    <rPh sb="0" eb="1">
      <t>サツ</t>
    </rPh>
    <phoneticPr fontId="2"/>
  </si>
  <si>
    <t>苗畑資材</t>
    <rPh sb="0" eb="1">
      <t>ナエ</t>
    </rPh>
    <rPh sb="1" eb="2">
      <t>ハタ</t>
    </rPh>
    <rPh sb="2" eb="4">
      <t>シザイ</t>
    </rPh>
    <phoneticPr fontId="15"/>
  </si>
  <si>
    <t>傭人費</t>
    <rPh sb="0" eb="1">
      <t>ヨウ</t>
    </rPh>
    <rPh sb="1" eb="2">
      <t>ヒト</t>
    </rPh>
    <rPh sb="2" eb="3">
      <t>ヒ</t>
    </rPh>
    <phoneticPr fontId="2"/>
  </si>
  <si>
    <t>データ収集補助</t>
    <rPh sb="3" eb="5">
      <t>シュウシュウ</t>
    </rPh>
    <rPh sb="5" eb="7">
      <t>ホジョ</t>
    </rPh>
    <phoneticPr fontId="2"/>
  </si>
  <si>
    <t>2名×10日間</t>
    <rPh sb="1" eb="2">
      <t>メイ</t>
    </rPh>
    <rPh sb="5" eb="7">
      <t>ニチカン</t>
    </rPh>
    <phoneticPr fontId="2"/>
  </si>
  <si>
    <t>シムカード（海外）</t>
    <rPh sb="6" eb="8">
      <t>カイガイ</t>
    </rPh>
    <phoneticPr fontId="2"/>
  </si>
  <si>
    <t>現地植林地管理費</t>
    <rPh sb="0" eb="2">
      <t>ゲンチ</t>
    </rPh>
    <rPh sb="2" eb="4">
      <t>ショクリン</t>
    </rPh>
    <rPh sb="4" eb="5">
      <t>チ</t>
    </rPh>
    <rPh sb="5" eb="8">
      <t>カンリヒ</t>
    </rPh>
    <phoneticPr fontId="15"/>
  </si>
  <si>
    <t>I. 人件費（外部人材）</t>
    <rPh sb="3" eb="6">
      <t>ジンケンヒ</t>
    </rPh>
    <rPh sb="7" eb="11">
      <t>ガイブジンザイ</t>
    </rPh>
    <phoneticPr fontId="15"/>
  </si>
  <si>
    <t>人件費（外部人材）</t>
    <rPh sb="0" eb="3">
      <t>ジンケンヒ</t>
    </rPh>
    <rPh sb="4" eb="8">
      <t>ガイブジンザイ</t>
    </rPh>
    <phoneticPr fontId="2"/>
  </si>
  <si>
    <t>　「令和8年度　途上国での植林による炭素クレジット創出に係る支援業務」</t>
    <rPh sb="2" eb="4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</si>
</sst>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1"/>
      <name val="ＭＳ Ｐゴシック"/>
      <family val="3"/>
      <charset val="128"/>
    </font>
    <font>
      <b/>
      <sz val="10.5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1"/>
      <name val="ＭＳ Ｐゴシック"/>
      <family val="3"/>
      <charset val="128"/>
    </font>
    <font>
      <b/>
      <vertAlign val="superscript"/>
      <sz val="11"/>
      <color theme="1"/>
      <name val="Meiryo UI"/>
      <family val="3"/>
      <charset val="128"/>
    </font>
    <font>
      <vertAlign val="superscript"/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" fillId="0" borderId="0">
      <alignment vertical="center"/>
    </xf>
  </cellStyleXfs>
  <cellXfs count="14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176" fontId="9" fillId="2" borderId="21" xfId="0" applyNumberFormat="1" applyFont="1" applyFill="1" applyBorder="1" applyAlignment="1">
      <alignment horizontal="center" vertical="center"/>
    </xf>
    <xf numFmtId="176" fontId="9" fillId="2" borderId="22" xfId="0" applyNumberFormat="1" applyFont="1" applyFill="1" applyBorder="1" applyAlignment="1">
      <alignment horizontal="center" vertical="center"/>
    </xf>
    <xf numFmtId="176" fontId="9" fillId="3" borderId="23" xfId="0" applyNumberFormat="1" applyFont="1" applyFill="1" applyBorder="1">
      <alignment vertical="center"/>
    </xf>
    <xf numFmtId="0" fontId="10" fillId="3" borderId="24" xfId="0" applyFont="1" applyFill="1" applyBorder="1">
      <alignment vertical="center"/>
    </xf>
    <xf numFmtId="0" fontId="10" fillId="3" borderId="0" xfId="0" applyFont="1" applyFill="1">
      <alignment vertical="center"/>
    </xf>
    <xf numFmtId="0" fontId="10" fillId="3" borderId="23" xfId="0" applyFont="1" applyFill="1" applyBorder="1">
      <alignment vertical="center"/>
    </xf>
    <xf numFmtId="0" fontId="10" fillId="0" borderId="25" xfId="0" applyFont="1" applyBorder="1">
      <alignment vertical="center"/>
    </xf>
    <xf numFmtId="176" fontId="10" fillId="0" borderId="25" xfId="0" applyNumberFormat="1" applyFont="1" applyBorder="1">
      <alignment vertical="center"/>
    </xf>
    <xf numFmtId="176" fontId="10" fillId="0" borderId="26" xfId="0" applyNumberFormat="1" applyFont="1" applyBorder="1">
      <alignment vertical="center"/>
    </xf>
    <xf numFmtId="0" fontId="10" fillId="0" borderId="27" xfId="0" applyFont="1" applyBorder="1">
      <alignment vertical="center"/>
    </xf>
    <xf numFmtId="176" fontId="10" fillId="0" borderId="27" xfId="0" applyNumberFormat="1" applyFont="1" applyBorder="1">
      <alignment vertical="center"/>
    </xf>
    <xf numFmtId="176" fontId="10" fillId="0" borderId="9" xfId="0" applyNumberFormat="1" applyFont="1" applyBorder="1">
      <alignment vertical="center"/>
    </xf>
    <xf numFmtId="0" fontId="10" fillId="0" borderId="28" xfId="0" applyFont="1" applyBorder="1">
      <alignment vertical="center"/>
    </xf>
    <xf numFmtId="0" fontId="10" fillId="3" borderId="3" xfId="0" applyFont="1" applyFill="1" applyBorder="1">
      <alignment vertical="center"/>
    </xf>
    <xf numFmtId="0" fontId="10" fillId="3" borderId="4" xfId="0" applyFont="1" applyFill="1" applyBorder="1">
      <alignment vertical="center"/>
    </xf>
    <xf numFmtId="0" fontId="10" fillId="0" borderId="29" xfId="0" applyFont="1" applyBorder="1">
      <alignment vertical="center"/>
    </xf>
    <xf numFmtId="176" fontId="10" fillId="0" borderId="29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0" fontId="10" fillId="3" borderId="30" xfId="0" applyFont="1" applyFill="1" applyBorder="1">
      <alignment vertical="center"/>
    </xf>
    <xf numFmtId="176" fontId="9" fillId="4" borderId="2" xfId="0" applyNumberFormat="1" applyFont="1" applyFill="1" applyBorder="1">
      <alignment vertical="center"/>
    </xf>
    <xf numFmtId="0" fontId="10" fillId="4" borderId="30" xfId="0" applyFont="1" applyFill="1" applyBorder="1">
      <alignment vertical="center"/>
    </xf>
    <xf numFmtId="0" fontId="10" fillId="4" borderId="24" xfId="0" applyFont="1" applyFill="1" applyBorder="1">
      <alignment vertical="center"/>
    </xf>
    <xf numFmtId="0" fontId="10" fillId="0" borderId="30" xfId="0" applyFont="1" applyBorder="1">
      <alignment vertical="center"/>
    </xf>
    <xf numFmtId="176" fontId="10" fillId="0" borderId="30" xfId="0" applyNumberFormat="1" applyFont="1" applyBorder="1">
      <alignment vertical="center"/>
    </xf>
    <xf numFmtId="0" fontId="10" fillId="0" borderId="31" xfId="0" applyFont="1" applyBorder="1">
      <alignment vertical="center"/>
    </xf>
    <xf numFmtId="176" fontId="10" fillId="0" borderId="31" xfId="0" applyNumberFormat="1" applyFont="1" applyBorder="1">
      <alignment vertical="center"/>
    </xf>
    <xf numFmtId="176" fontId="9" fillId="4" borderId="23" xfId="0" applyNumberFormat="1" applyFont="1" applyFill="1" applyBorder="1">
      <alignment vertical="center"/>
    </xf>
    <xf numFmtId="0" fontId="10" fillId="4" borderId="32" xfId="0" applyFont="1" applyFill="1" applyBorder="1">
      <alignment vertical="center"/>
    </xf>
    <xf numFmtId="0" fontId="10" fillId="0" borderId="18" xfId="0" applyFont="1" applyBorder="1">
      <alignment vertical="center"/>
    </xf>
    <xf numFmtId="176" fontId="10" fillId="0" borderId="18" xfId="0" applyNumberFormat="1" applyFont="1" applyBorder="1">
      <alignment vertical="center"/>
    </xf>
    <xf numFmtId="0" fontId="10" fillId="0" borderId="2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18" xfId="0" applyFont="1" applyBorder="1" applyAlignment="1">
      <alignment vertical="center" wrapText="1"/>
    </xf>
    <xf numFmtId="0" fontId="10" fillId="0" borderId="9" xfId="0" applyFont="1" applyBorder="1">
      <alignment vertical="center"/>
    </xf>
    <xf numFmtId="0" fontId="10" fillId="0" borderId="33" xfId="0" applyFont="1" applyBorder="1">
      <alignment vertical="center"/>
    </xf>
    <xf numFmtId="176" fontId="10" fillId="0" borderId="33" xfId="0" applyNumberFormat="1" applyFont="1" applyBorder="1">
      <alignment vertical="center"/>
    </xf>
    <xf numFmtId="0" fontId="10" fillId="0" borderId="12" xfId="0" applyFont="1" applyBorder="1">
      <alignment vertical="center"/>
    </xf>
    <xf numFmtId="0" fontId="10" fillId="0" borderId="24" xfId="0" applyFont="1" applyBorder="1">
      <alignment vertical="center"/>
    </xf>
    <xf numFmtId="176" fontId="9" fillId="4" borderId="28" xfId="0" applyNumberFormat="1" applyFont="1" applyFill="1" applyBorder="1">
      <alignment vertical="center"/>
    </xf>
    <xf numFmtId="0" fontId="10" fillId="4" borderId="28" xfId="0" applyFont="1" applyFill="1" applyBorder="1">
      <alignment vertical="center"/>
    </xf>
    <xf numFmtId="176" fontId="10" fillId="0" borderId="24" xfId="0" applyNumberFormat="1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10" fillId="0" borderId="0" xfId="0" applyNumberFormat="1" applyFont="1">
      <alignment vertical="center"/>
    </xf>
    <xf numFmtId="0" fontId="10" fillId="0" borderId="34" xfId="0" applyFont="1" applyBorder="1">
      <alignment vertical="center"/>
    </xf>
    <xf numFmtId="176" fontId="10" fillId="0" borderId="34" xfId="0" applyNumberFormat="1" applyFont="1" applyBorder="1">
      <alignment vertical="center"/>
    </xf>
    <xf numFmtId="0" fontId="10" fillId="0" borderId="23" xfId="0" applyFont="1" applyBorder="1">
      <alignment vertical="center"/>
    </xf>
    <xf numFmtId="0" fontId="9" fillId="2" borderId="35" xfId="0" applyFont="1" applyFill="1" applyBorder="1" applyAlignment="1">
      <alignment horizontal="center" vertical="center"/>
    </xf>
    <xf numFmtId="176" fontId="9" fillId="2" borderId="36" xfId="0" applyNumberFormat="1" applyFont="1" applyFill="1" applyBorder="1" applyAlignment="1">
      <alignment horizontal="center" vertical="center"/>
    </xf>
    <xf numFmtId="0" fontId="10" fillId="3" borderId="32" xfId="0" applyFont="1" applyFill="1" applyBorder="1">
      <alignment vertical="center"/>
    </xf>
    <xf numFmtId="38" fontId="8" fillId="0" borderId="18" xfId="1" applyFont="1" applyBorder="1">
      <alignment vertical="center"/>
    </xf>
    <xf numFmtId="38" fontId="8" fillId="0" borderId="25" xfId="1" applyFont="1" applyBorder="1">
      <alignment vertical="center"/>
    </xf>
    <xf numFmtId="38" fontId="8" fillId="0" borderId="33" xfId="1" applyFont="1" applyBorder="1">
      <alignment vertical="center"/>
    </xf>
    <xf numFmtId="38" fontId="8" fillId="0" borderId="27" xfId="1" applyFont="1" applyBorder="1">
      <alignment vertical="center"/>
    </xf>
    <xf numFmtId="38" fontId="8" fillId="5" borderId="29" xfId="1" applyFont="1" applyFill="1" applyBorder="1">
      <alignment vertical="center"/>
    </xf>
    <xf numFmtId="38" fontId="8" fillId="5" borderId="18" xfId="1" applyFont="1" applyFill="1" applyBorder="1">
      <alignment vertical="center"/>
    </xf>
    <xf numFmtId="38" fontId="8" fillId="5" borderId="33" xfId="1" applyFont="1" applyFill="1" applyBorder="1">
      <alignment vertical="center"/>
    </xf>
    <xf numFmtId="38" fontId="8" fillId="5" borderId="9" xfId="1" applyFont="1" applyFill="1" applyBorder="1">
      <alignment vertical="center"/>
    </xf>
    <xf numFmtId="38" fontId="8" fillId="0" borderId="43" xfId="1" applyFont="1" applyBorder="1">
      <alignment vertical="center"/>
    </xf>
    <xf numFmtId="38" fontId="8" fillId="0" borderId="44" xfId="1" applyFont="1" applyBorder="1">
      <alignment vertical="center"/>
    </xf>
    <xf numFmtId="38" fontId="8" fillId="5" borderId="27" xfId="1" applyFont="1" applyFill="1" applyBorder="1">
      <alignment vertical="center"/>
    </xf>
    <xf numFmtId="0" fontId="8" fillId="0" borderId="40" xfId="0" applyFont="1" applyBorder="1">
      <alignment vertical="center"/>
    </xf>
    <xf numFmtId="176" fontId="10" fillId="0" borderId="28" xfId="0" applyNumberFormat="1" applyFont="1" applyBorder="1">
      <alignment vertical="center"/>
    </xf>
    <xf numFmtId="176" fontId="9" fillId="3" borderId="45" xfId="0" applyNumberFormat="1" applyFont="1" applyFill="1" applyBorder="1">
      <alignment vertical="center"/>
    </xf>
    <xf numFmtId="176" fontId="10" fillId="0" borderId="2" xfId="2" applyNumberFormat="1" applyFont="1" applyBorder="1">
      <alignment vertical="center"/>
    </xf>
    <xf numFmtId="176" fontId="9" fillId="0" borderId="30" xfId="2" applyNumberFormat="1" applyFont="1" applyBorder="1">
      <alignment vertical="center"/>
    </xf>
    <xf numFmtId="176" fontId="9" fillId="3" borderId="2" xfId="2" applyNumberFormat="1" applyFont="1" applyFill="1" applyBorder="1">
      <alignment vertical="center"/>
    </xf>
    <xf numFmtId="38" fontId="8" fillId="0" borderId="46" xfId="1" applyFont="1" applyBorder="1">
      <alignment vertical="center"/>
    </xf>
    <xf numFmtId="38" fontId="8" fillId="5" borderId="25" xfId="1" applyFont="1" applyFill="1" applyBorder="1">
      <alignment vertical="center"/>
    </xf>
    <xf numFmtId="38" fontId="8" fillId="0" borderId="9" xfId="1" applyFont="1" applyFill="1" applyBorder="1">
      <alignment vertical="center"/>
    </xf>
    <xf numFmtId="38" fontId="8" fillId="0" borderId="25" xfId="1" applyFont="1" applyFill="1" applyBorder="1">
      <alignment vertical="center"/>
    </xf>
    <xf numFmtId="176" fontId="9" fillId="0" borderId="30" xfId="3" applyNumberFormat="1" applyFont="1" applyBorder="1">
      <alignment vertical="center"/>
    </xf>
    <xf numFmtId="176" fontId="10" fillId="0" borderId="2" xfId="3" applyNumberFormat="1" applyFont="1" applyBorder="1">
      <alignment vertical="center"/>
    </xf>
    <xf numFmtId="0" fontId="10" fillId="3" borderId="30" xfId="3" applyFont="1" applyFill="1" applyBorder="1">
      <alignment vertical="center"/>
    </xf>
    <xf numFmtId="176" fontId="9" fillId="3" borderId="2" xfId="3" applyNumberFormat="1" applyFont="1" applyFill="1" applyBorder="1">
      <alignment vertical="center"/>
    </xf>
    <xf numFmtId="0" fontId="10" fillId="0" borderId="30" xfId="3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9" fillId="3" borderId="0" xfId="2" applyFont="1" applyFill="1" applyAlignment="1">
      <alignment horizontal="left" vertical="center"/>
    </xf>
    <xf numFmtId="0" fontId="9" fillId="3" borderId="23" xfId="2" applyFont="1" applyFill="1" applyBorder="1" applyAlignment="1">
      <alignment horizontal="left" vertical="center"/>
    </xf>
    <xf numFmtId="0" fontId="10" fillId="4" borderId="1" xfId="2" applyFont="1" applyFill="1" applyBorder="1" applyAlignment="1">
      <alignment horizontal="left" vertical="center"/>
    </xf>
    <xf numFmtId="0" fontId="10" fillId="4" borderId="40" xfId="2" applyFont="1" applyFill="1" applyBorder="1" applyAlignment="1">
      <alignment horizontal="left" vertical="center"/>
    </xf>
    <xf numFmtId="0" fontId="10" fillId="4" borderId="2" xfId="2" applyFont="1" applyFill="1" applyBorder="1" applyAlignment="1">
      <alignment horizontal="left" vertical="center"/>
    </xf>
    <xf numFmtId="0" fontId="9" fillId="3" borderId="41" xfId="2" applyFont="1" applyFill="1" applyBorder="1" applyAlignment="1">
      <alignment horizontal="center" vertical="center"/>
    </xf>
    <xf numFmtId="0" fontId="9" fillId="3" borderId="42" xfId="2" applyFont="1" applyFill="1" applyBorder="1" applyAlignment="1">
      <alignment horizontal="center" vertical="center"/>
    </xf>
    <xf numFmtId="0" fontId="9" fillId="3" borderId="31" xfId="2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40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3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23" xfId="0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left" vertical="center"/>
    </xf>
    <xf numFmtId="0" fontId="9" fillId="3" borderId="40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horizontal="left" vertical="center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/>
    </xf>
    <xf numFmtId="0" fontId="9" fillId="3" borderId="41" xfId="3" applyFont="1" applyFill="1" applyBorder="1" applyAlignment="1">
      <alignment horizontal="center" vertical="center"/>
    </xf>
    <xf numFmtId="0" fontId="9" fillId="3" borderId="42" xfId="3" applyFont="1" applyFill="1" applyBorder="1" applyAlignment="1">
      <alignment horizontal="center" vertical="center"/>
    </xf>
    <xf numFmtId="0" fontId="9" fillId="3" borderId="31" xfId="3" applyFont="1" applyFill="1" applyBorder="1" applyAlignment="1">
      <alignment horizontal="center" vertical="center"/>
    </xf>
    <xf numFmtId="0" fontId="9" fillId="0" borderId="41" xfId="3" applyFont="1" applyBorder="1" applyAlignment="1">
      <alignment horizontal="center" vertical="center"/>
    </xf>
    <xf numFmtId="0" fontId="9" fillId="0" borderId="42" xfId="3" applyFont="1" applyBorder="1" applyAlignment="1">
      <alignment horizontal="center" vertical="center"/>
    </xf>
    <xf numFmtId="0" fontId="9" fillId="0" borderId="31" xfId="3" applyFont="1" applyBorder="1" applyAlignment="1">
      <alignment horizontal="center" vertical="center"/>
    </xf>
    <xf numFmtId="0" fontId="9" fillId="3" borderId="1" xfId="3" applyFont="1" applyFill="1" applyBorder="1" applyAlignment="1">
      <alignment horizontal="left" vertical="center"/>
    </xf>
    <xf numFmtId="0" fontId="9" fillId="3" borderId="40" xfId="3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left" vertical="center"/>
    </xf>
    <xf numFmtId="0" fontId="9" fillId="3" borderId="0" xfId="3" applyFont="1" applyFill="1" applyAlignment="1">
      <alignment horizontal="left" vertical="center"/>
    </xf>
    <xf numFmtId="0" fontId="9" fillId="3" borderId="23" xfId="3" applyFont="1" applyFill="1" applyBorder="1" applyAlignment="1">
      <alignment horizontal="left" vertical="center"/>
    </xf>
    <xf numFmtId="0" fontId="10" fillId="4" borderId="1" xfId="3" applyFont="1" applyFill="1" applyBorder="1" applyAlignment="1">
      <alignment horizontal="left" vertical="center"/>
    </xf>
    <xf numFmtId="0" fontId="10" fillId="4" borderId="40" xfId="3" applyFont="1" applyFill="1" applyBorder="1" applyAlignment="1">
      <alignment horizontal="left" vertical="center"/>
    </xf>
    <xf numFmtId="0" fontId="10" fillId="4" borderId="2" xfId="3" applyFont="1" applyFill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9E0F8061-7C63-41A8-8069-5CF3473D59C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workbookViewId="0">
      <selection activeCell="C5" sqref="C5"/>
    </sheetView>
  </sheetViews>
  <sheetFormatPr defaultColWidth="9" defaultRowHeight="12" x14ac:dyDescent="0.2"/>
  <cols>
    <col min="1" max="1" width="3.77734375" style="1" customWidth="1"/>
    <col min="2" max="2" width="16.21875" style="1" customWidth="1"/>
    <col min="3" max="3" width="15" style="1" customWidth="1"/>
    <col min="4" max="6" width="11.21875" style="1" customWidth="1"/>
    <col min="7" max="7" width="17.44140625" style="1" customWidth="1"/>
    <col min="8" max="16384" width="9" style="1"/>
  </cols>
  <sheetData>
    <row r="1" spans="1:7" x14ac:dyDescent="0.2">
      <c r="A1" s="1" t="s">
        <v>0</v>
      </c>
    </row>
    <row r="3" spans="1:7" ht="14.4" x14ac:dyDescent="0.2">
      <c r="A3" s="106" t="s">
        <v>1</v>
      </c>
      <c r="B3" s="106"/>
      <c r="C3" s="106"/>
      <c r="D3" s="106"/>
      <c r="E3" s="106"/>
      <c r="F3" s="106"/>
      <c r="G3" s="106"/>
    </row>
    <row r="5" spans="1:7" ht="23.25" customHeight="1" x14ac:dyDescent="0.2">
      <c r="B5" s="23" t="s">
        <v>2</v>
      </c>
      <c r="C5" t="s">
        <v>123</v>
      </c>
    </row>
    <row r="6" spans="1:7" ht="12" customHeight="1" x14ac:dyDescent="0.2">
      <c r="B6" s="23"/>
      <c r="C6"/>
    </row>
    <row r="7" spans="1:7" x14ac:dyDescent="0.2">
      <c r="G7" s="19" t="s">
        <v>3</v>
      </c>
    </row>
    <row r="8" spans="1:7" ht="24" x14ac:dyDescent="0.2">
      <c r="A8" s="18" t="s">
        <v>4</v>
      </c>
      <c r="B8" s="20" t="s">
        <v>5</v>
      </c>
      <c r="C8" s="18" t="s">
        <v>6</v>
      </c>
      <c r="D8" s="21" t="s">
        <v>7</v>
      </c>
      <c r="E8" s="21" t="s">
        <v>8</v>
      </c>
      <c r="F8" s="14" t="s">
        <v>9</v>
      </c>
      <c r="G8" s="22" t="s">
        <v>10</v>
      </c>
    </row>
    <row r="9" spans="1:7" ht="24" customHeight="1" x14ac:dyDescent="0.2">
      <c r="A9" s="103" t="s">
        <v>11</v>
      </c>
      <c r="B9" s="4" t="s">
        <v>12</v>
      </c>
      <c r="C9" s="2"/>
      <c r="D9" s="77"/>
      <c r="E9" s="77"/>
      <c r="F9" s="78"/>
      <c r="G9" s="3"/>
    </row>
    <row r="10" spans="1:7" ht="24" customHeight="1" x14ac:dyDescent="0.2">
      <c r="A10" s="104"/>
      <c r="B10" s="9" t="s">
        <v>13</v>
      </c>
      <c r="C10" s="10"/>
      <c r="D10" s="79"/>
      <c r="E10" s="79"/>
      <c r="F10" s="80"/>
      <c r="G10" s="11"/>
    </row>
    <row r="11" spans="1:7" ht="24" customHeight="1" x14ac:dyDescent="0.2">
      <c r="A11" s="105"/>
      <c r="B11" s="15" t="s">
        <v>14</v>
      </c>
      <c r="C11" s="16"/>
      <c r="D11" s="81">
        <f>SUM(D9:D10)</f>
        <v>0</v>
      </c>
      <c r="E11" s="81">
        <f>SUM(E9:E10)</f>
        <v>0</v>
      </c>
      <c r="F11" s="81">
        <f>D11-E11</f>
        <v>0</v>
      </c>
      <c r="G11" s="17"/>
    </row>
    <row r="12" spans="1:7" ht="24" customHeight="1" x14ac:dyDescent="0.2">
      <c r="A12" s="103" t="s">
        <v>15</v>
      </c>
      <c r="B12" s="4" t="s">
        <v>122</v>
      </c>
      <c r="C12" s="2"/>
      <c r="D12" s="82"/>
      <c r="E12" s="82"/>
      <c r="F12" s="95">
        <f t="shared" ref="F12:F13" si="0">D12-E12</f>
        <v>0</v>
      </c>
      <c r="G12" s="3"/>
    </row>
    <row r="13" spans="1:7" ht="24" customHeight="1" x14ac:dyDescent="0.2">
      <c r="A13" s="107"/>
      <c r="B13" s="9" t="s">
        <v>16</v>
      </c>
      <c r="C13" s="10"/>
      <c r="D13" s="83">
        <f>SUM(D14:D25)</f>
        <v>0</v>
      </c>
      <c r="E13" s="83">
        <f>SUM(E14:E25)</f>
        <v>0</v>
      </c>
      <c r="F13" s="87">
        <f t="shared" si="0"/>
        <v>0</v>
      </c>
      <c r="G13" s="11"/>
    </row>
    <row r="14" spans="1:7" ht="24" customHeight="1" x14ac:dyDescent="0.2">
      <c r="A14" s="107"/>
      <c r="B14" s="5"/>
      <c r="C14" s="7" t="s">
        <v>17</v>
      </c>
      <c r="D14" s="80"/>
      <c r="E14" s="80"/>
      <c r="F14" s="94"/>
      <c r="G14" s="8"/>
    </row>
    <row r="15" spans="1:7" ht="24" customHeight="1" x14ac:dyDescent="0.2">
      <c r="A15" s="107"/>
      <c r="B15" s="5"/>
      <c r="C15" s="7" t="s">
        <v>18</v>
      </c>
      <c r="D15" s="80"/>
      <c r="E15" s="80"/>
      <c r="F15" s="85"/>
      <c r="G15" s="8"/>
    </row>
    <row r="16" spans="1:7" ht="24" customHeight="1" x14ac:dyDescent="0.2">
      <c r="A16" s="107"/>
      <c r="B16" s="5"/>
      <c r="C16" s="7" t="s">
        <v>19</v>
      </c>
      <c r="D16" s="80"/>
      <c r="E16" s="80"/>
      <c r="F16" s="85"/>
      <c r="G16" s="8"/>
    </row>
    <row r="17" spans="1:7" ht="24" customHeight="1" x14ac:dyDescent="0.2">
      <c r="A17" s="107"/>
      <c r="B17" s="5"/>
      <c r="C17" s="7" t="s">
        <v>20</v>
      </c>
      <c r="D17" s="80"/>
      <c r="E17" s="80"/>
      <c r="F17" s="85"/>
      <c r="G17" s="8"/>
    </row>
    <row r="18" spans="1:7" ht="24" customHeight="1" x14ac:dyDescent="0.2">
      <c r="A18" s="107"/>
      <c r="B18" s="5"/>
      <c r="C18" s="7" t="s">
        <v>21</v>
      </c>
      <c r="D18" s="80"/>
      <c r="E18" s="80"/>
      <c r="F18" s="85"/>
      <c r="G18" s="8"/>
    </row>
    <row r="19" spans="1:7" ht="24" customHeight="1" x14ac:dyDescent="0.2">
      <c r="A19" s="107"/>
      <c r="B19" s="5"/>
      <c r="C19" s="7" t="s">
        <v>22</v>
      </c>
      <c r="D19" s="80"/>
      <c r="E19" s="80"/>
      <c r="F19" s="85"/>
      <c r="G19" s="8"/>
    </row>
    <row r="20" spans="1:7" ht="24" customHeight="1" x14ac:dyDescent="0.2">
      <c r="A20" s="107"/>
      <c r="B20" s="5"/>
      <c r="C20" s="7" t="s">
        <v>23</v>
      </c>
      <c r="D20" s="80"/>
      <c r="E20" s="80"/>
      <c r="F20" s="85"/>
      <c r="G20" s="8"/>
    </row>
    <row r="21" spans="1:7" ht="24" customHeight="1" x14ac:dyDescent="0.2">
      <c r="A21" s="107"/>
      <c r="B21" s="5"/>
      <c r="C21" s="7" t="s">
        <v>24</v>
      </c>
      <c r="D21" s="80"/>
      <c r="E21" s="80"/>
      <c r="F21" s="85"/>
      <c r="G21" s="8"/>
    </row>
    <row r="22" spans="1:7" ht="24" customHeight="1" x14ac:dyDescent="0.2">
      <c r="A22" s="107"/>
      <c r="B22" s="5"/>
      <c r="C22" s="7" t="s">
        <v>25</v>
      </c>
      <c r="D22" s="80"/>
      <c r="E22" s="80"/>
      <c r="F22" s="85"/>
      <c r="G22" s="8"/>
    </row>
    <row r="23" spans="1:7" ht="24" customHeight="1" x14ac:dyDescent="0.2">
      <c r="A23" s="107"/>
      <c r="B23" s="5"/>
      <c r="C23" s="7" t="s">
        <v>26</v>
      </c>
      <c r="D23" s="80"/>
      <c r="E23" s="80"/>
      <c r="F23" s="85"/>
      <c r="G23" s="8"/>
    </row>
    <row r="24" spans="1:7" ht="24" customHeight="1" x14ac:dyDescent="0.2">
      <c r="A24" s="107"/>
      <c r="B24" s="5"/>
      <c r="C24" s="7" t="s">
        <v>27</v>
      </c>
      <c r="D24" s="80"/>
      <c r="E24" s="80"/>
      <c r="F24" s="85"/>
      <c r="G24" s="8"/>
    </row>
    <row r="25" spans="1:7" ht="24" customHeight="1" x14ac:dyDescent="0.2">
      <c r="A25" s="107"/>
      <c r="B25" s="12"/>
      <c r="C25" s="7" t="s">
        <v>28</v>
      </c>
      <c r="D25" s="86"/>
      <c r="E25" s="86"/>
      <c r="F25" s="85"/>
      <c r="G25" s="13"/>
    </row>
    <row r="26" spans="1:7" ht="24" customHeight="1" x14ac:dyDescent="0.2">
      <c r="A26" s="107"/>
      <c r="B26" s="6" t="s">
        <v>29</v>
      </c>
      <c r="C26" s="7"/>
      <c r="D26" s="87">
        <f>D12+D13</f>
        <v>0</v>
      </c>
      <c r="E26" s="87">
        <f>E12+E13</f>
        <v>0</v>
      </c>
      <c r="F26" s="84">
        <f t="shared" ref="F26:F31" si="1">D26-E26</f>
        <v>0</v>
      </c>
      <c r="G26" s="8"/>
    </row>
    <row r="27" spans="1:7" ht="24" customHeight="1" x14ac:dyDescent="0.2">
      <c r="A27" s="107"/>
      <c r="B27" s="6" t="s">
        <v>30</v>
      </c>
      <c r="C27" s="7"/>
      <c r="D27" s="87"/>
      <c r="E27" s="87"/>
      <c r="F27" s="84">
        <f t="shared" si="1"/>
        <v>0</v>
      </c>
      <c r="G27" s="8"/>
    </row>
    <row r="28" spans="1:7" ht="24" customHeight="1" x14ac:dyDescent="0.2">
      <c r="A28" s="107"/>
      <c r="B28" s="6" t="s">
        <v>31</v>
      </c>
      <c r="C28" s="7"/>
      <c r="D28" s="87"/>
      <c r="E28" s="87"/>
      <c r="F28" s="84">
        <f t="shared" si="1"/>
        <v>0</v>
      </c>
      <c r="G28" s="8"/>
    </row>
    <row r="29" spans="1:7" ht="24" customHeight="1" x14ac:dyDescent="0.2">
      <c r="A29" s="107"/>
      <c r="B29" s="6" t="s">
        <v>14</v>
      </c>
      <c r="C29" s="7"/>
      <c r="D29" s="87">
        <f>SUM(D26:D28)</f>
        <v>0</v>
      </c>
      <c r="E29" s="87">
        <f>SUM(E26:E28)</f>
        <v>0</v>
      </c>
      <c r="F29" s="84">
        <f t="shared" si="1"/>
        <v>0</v>
      </c>
      <c r="G29" s="8"/>
    </row>
    <row r="30" spans="1:7" ht="24" customHeight="1" x14ac:dyDescent="0.2">
      <c r="A30" s="107"/>
      <c r="B30" s="6" t="s">
        <v>32</v>
      </c>
      <c r="C30" s="7"/>
      <c r="D30" s="87">
        <f>ROUNDDOWN(D29*0.1,0)</f>
        <v>0</v>
      </c>
      <c r="E30" s="87">
        <f>ROUNDDOWN(E29*0.1,0)</f>
        <v>0</v>
      </c>
      <c r="F30" s="84">
        <f t="shared" si="1"/>
        <v>0</v>
      </c>
      <c r="G30" s="8"/>
    </row>
    <row r="31" spans="1:7" ht="24" customHeight="1" x14ac:dyDescent="0.2">
      <c r="A31" s="108"/>
      <c r="B31" s="15" t="s">
        <v>33</v>
      </c>
      <c r="C31" s="16"/>
      <c r="D31" s="81">
        <f>SUM(D29:D30)</f>
        <v>0</v>
      </c>
      <c r="E31" s="81">
        <f>SUM(E29:E30)</f>
        <v>0</v>
      </c>
      <c r="F31" s="81">
        <f t="shared" si="1"/>
        <v>0</v>
      </c>
      <c r="G31" s="17"/>
    </row>
    <row r="32" spans="1:7" ht="15" x14ac:dyDescent="0.2">
      <c r="A32" s="68" t="s">
        <v>34</v>
      </c>
      <c r="F32" s="88"/>
    </row>
  </sheetData>
  <mergeCells count="3">
    <mergeCell ref="A9:A11"/>
    <mergeCell ref="A3:G3"/>
    <mergeCell ref="A12:A31"/>
  </mergeCells>
  <phoneticPr fontId="2"/>
  <pageMargins left="0.98425196850393704" right="0.78740157480314965" top="0.78740157480314965" bottom="0.78740157480314965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abSelected="1" workbookViewId="0">
      <selection activeCell="C5" sqref="C5"/>
    </sheetView>
  </sheetViews>
  <sheetFormatPr defaultColWidth="9" defaultRowHeight="12" x14ac:dyDescent="0.2"/>
  <cols>
    <col min="1" max="1" width="3.77734375" style="1" customWidth="1"/>
    <col min="2" max="2" width="15.88671875" style="1" customWidth="1"/>
    <col min="3" max="3" width="15" style="1" customWidth="1"/>
    <col min="4" max="6" width="11.21875" style="1" customWidth="1"/>
    <col min="7" max="7" width="17.44140625" style="1" customWidth="1"/>
    <col min="8" max="16384" width="9" style="1"/>
  </cols>
  <sheetData>
    <row r="1" spans="1:7" x14ac:dyDescent="0.2">
      <c r="A1" s="1" t="s">
        <v>0</v>
      </c>
    </row>
    <row r="3" spans="1:7" ht="14.4" x14ac:dyDescent="0.2">
      <c r="A3" s="106" t="s">
        <v>1</v>
      </c>
      <c r="B3" s="106"/>
      <c r="C3" s="106"/>
      <c r="D3" s="106"/>
      <c r="E3" s="106"/>
      <c r="F3" s="106"/>
      <c r="G3" s="106"/>
    </row>
    <row r="5" spans="1:7" ht="23.25" customHeight="1" x14ac:dyDescent="0.2">
      <c r="B5" s="23" t="s">
        <v>2</v>
      </c>
      <c r="C5" t="s">
        <v>123</v>
      </c>
    </row>
    <row r="6" spans="1:7" ht="12" customHeight="1" x14ac:dyDescent="0.2">
      <c r="B6" s="23"/>
      <c r="C6"/>
    </row>
    <row r="7" spans="1:7" x14ac:dyDescent="0.2">
      <c r="G7" s="19" t="s">
        <v>3</v>
      </c>
    </row>
    <row r="8" spans="1:7" ht="24" x14ac:dyDescent="0.2">
      <c r="A8" s="18" t="s">
        <v>4</v>
      </c>
      <c r="B8" s="20" t="s">
        <v>5</v>
      </c>
      <c r="C8" s="18" t="s">
        <v>6</v>
      </c>
      <c r="D8" s="21" t="s">
        <v>7</v>
      </c>
      <c r="E8" s="21" t="s">
        <v>8</v>
      </c>
      <c r="F8" s="14" t="s">
        <v>9</v>
      </c>
      <c r="G8" s="22" t="s">
        <v>10</v>
      </c>
    </row>
    <row r="9" spans="1:7" ht="24" customHeight="1" x14ac:dyDescent="0.2">
      <c r="A9" s="103" t="s">
        <v>11</v>
      </c>
      <c r="B9" s="4" t="s">
        <v>12</v>
      </c>
      <c r="C9" s="2"/>
      <c r="D9" s="77">
        <f>E9</f>
        <v>8495526</v>
      </c>
      <c r="E9" s="77">
        <v>8495526</v>
      </c>
      <c r="F9" s="97">
        <f>D9-E9</f>
        <v>0</v>
      </c>
      <c r="G9" s="3"/>
    </row>
    <row r="10" spans="1:7" ht="24" customHeight="1" x14ac:dyDescent="0.2">
      <c r="A10" s="104"/>
      <c r="B10" s="9" t="s">
        <v>13</v>
      </c>
      <c r="C10" s="10"/>
      <c r="D10" s="79">
        <f>D31-D9</f>
        <v>198574</v>
      </c>
      <c r="E10" s="79">
        <v>0</v>
      </c>
      <c r="F10" s="96">
        <f>D10-E10</f>
        <v>198574</v>
      </c>
      <c r="G10" s="11"/>
    </row>
    <row r="11" spans="1:7" ht="24" customHeight="1" x14ac:dyDescent="0.2">
      <c r="A11" s="105"/>
      <c r="B11" s="15" t="s">
        <v>14</v>
      </c>
      <c r="C11" s="16"/>
      <c r="D11" s="81">
        <f>SUM(D9:D10)</f>
        <v>8694100</v>
      </c>
      <c r="E11" s="81">
        <f>SUM(E9:E10)</f>
        <v>8495526</v>
      </c>
      <c r="F11" s="81">
        <f>D11-E11</f>
        <v>198574</v>
      </c>
      <c r="G11" s="17"/>
    </row>
    <row r="12" spans="1:7" ht="24" customHeight="1" x14ac:dyDescent="0.2">
      <c r="A12" s="103" t="s">
        <v>15</v>
      </c>
      <c r="B12" s="4" t="s">
        <v>122</v>
      </c>
      <c r="C12" s="2"/>
      <c r="D12" s="82">
        <v>3300000</v>
      </c>
      <c r="E12" s="82">
        <v>3300000</v>
      </c>
      <c r="F12" s="95">
        <f t="shared" ref="F12:F13" si="0">D12-E12</f>
        <v>0</v>
      </c>
      <c r="G12" s="3"/>
    </row>
    <row r="13" spans="1:7" ht="24" customHeight="1" x14ac:dyDescent="0.2">
      <c r="A13" s="107"/>
      <c r="B13" s="9" t="s">
        <v>16</v>
      </c>
      <c r="C13" s="10"/>
      <c r="D13" s="83">
        <f>SUM(D14:D25)</f>
        <v>2708133</v>
      </c>
      <c r="E13" s="83">
        <f>SUM(E14:E25)</f>
        <v>2670633</v>
      </c>
      <c r="F13" s="87">
        <f t="shared" si="0"/>
        <v>37500</v>
      </c>
      <c r="G13" s="11"/>
    </row>
    <row r="14" spans="1:7" ht="24" customHeight="1" x14ac:dyDescent="0.2">
      <c r="A14" s="107"/>
      <c r="B14" s="5"/>
      <c r="C14" s="7" t="s">
        <v>17</v>
      </c>
      <c r="D14" s="80">
        <v>100000</v>
      </c>
      <c r="E14" s="80">
        <v>100000</v>
      </c>
      <c r="F14" s="94"/>
      <c r="G14" s="8"/>
    </row>
    <row r="15" spans="1:7" ht="24" customHeight="1" x14ac:dyDescent="0.2">
      <c r="A15" s="107"/>
      <c r="B15" s="5"/>
      <c r="C15" s="7" t="s">
        <v>18</v>
      </c>
      <c r="D15" s="80">
        <v>70000</v>
      </c>
      <c r="E15" s="80">
        <v>70000</v>
      </c>
      <c r="F15" s="85"/>
      <c r="G15" s="8"/>
    </row>
    <row r="16" spans="1:7" ht="24" customHeight="1" x14ac:dyDescent="0.2">
      <c r="A16" s="107"/>
      <c r="B16" s="5"/>
      <c r="C16" s="7" t="s">
        <v>19</v>
      </c>
      <c r="D16" s="80">
        <v>1948000</v>
      </c>
      <c r="E16" s="80">
        <v>1948000</v>
      </c>
      <c r="F16" s="85"/>
      <c r="G16" s="8"/>
    </row>
    <row r="17" spans="1:7" ht="24" customHeight="1" x14ac:dyDescent="0.2">
      <c r="A17" s="107"/>
      <c r="B17" s="5"/>
      <c r="C17" s="7" t="s">
        <v>20</v>
      </c>
      <c r="D17" s="80">
        <v>10000</v>
      </c>
      <c r="E17" s="80">
        <v>5000</v>
      </c>
      <c r="F17" s="85"/>
      <c r="G17" s="8"/>
    </row>
    <row r="18" spans="1:7" ht="24" customHeight="1" x14ac:dyDescent="0.2">
      <c r="A18" s="107"/>
      <c r="B18" s="5"/>
      <c r="C18" s="7" t="s">
        <v>21</v>
      </c>
      <c r="D18" s="80">
        <v>3000</v>
      </c>
      <c r="E18" s="80">
        <v>1500</v>
      </c>
      <c r="F18" s="85"/>
      <c r="G18" s="8"/>
    </row>
    <row r="19" spans="1:7" ht="24" customHeight="1" x14ac:dyDescent="0.2">
      <c r="A19" s="107"/>
      <c r="B19" s="5"/>
      <c r="C19" s="7" t="s">
        <v>22</v>
      </c>
      <c r="D19" s="80">
        <v>60000</v>
      </c>
      <c r="E19" s="80">
        <v>60000</v>
      </c>
      <c r="F19" s="85"/>
      <c r="G19" s="8"/>
    </row>
    <row r="20" spans="1:7" ht="24" customHeight="1" x14ac:dyDescent="0.2">
      <c r="A20" s="107"/>
      <c r="B20" s="5"/>
      <c r="C20" s="7" t="s">
        <v>23</v>
      </c>
      <c r="D20" s="80">
        <v>100000</v>
      </c>
      <c r="E20" s="80">
        <v>100000</v>
      </c>
      <c r="F20" s="85"/>
      <c r="G20" s="8"/>
    </row>
    <row r="21" spans="1:7" ht="24" customHeight="1" x14ac:dyDescent="0.2">
      <c r="A21" s="107"/>
      <c r="B21" s="5"/>
      <c r="C21" s="7" t="s">
        <v>24</v>
      </c>
      <c r="D21" s="80">
        <v>120133</v>
      </c>
      <c r="E21" s="80">
        <v>120133</v>
      </c>
      <c r="F21" s="85"/>
      <c r="G21" s="8"/>
    </row>
    <row r="22" spans="1:7" ht="24" customHeight="1" x14ac:dyDescent="0.2">
      <c r="A22" s="107"/>
      <c r="B22" s="5"/>
      <c r="C22" s="7" t="s">
        <v>25</v>
      </c>
      <c r="D22" s="80">
        <v>15000</v>
      </c>
      <c r="E22" s="80">
        <v>15000</v>
      </c>
      <c r="F22" s="85"/>
      <c r="G22" s="8"/>
    </row>
    <row r="23" spans="1:7" ht="24" customHeight="1" x14ac:dyDescent="0.2">
      <c r="A23" s="107"/>
      <c r="B23" s="5"/>
      <c r="C23" s="7" t="s">
        <v>26</v>
      </c>
      <c r="D23" s="80">
        <v>180000</v>
      </c>
      <c r="E23" s="80">
        <v>150000</v>
      </c>
      <c r="F23" s="85"/>
      <c r="G23" s="8"/>
    </row>
    <row r="24" spans="1:7" ht="24" customHeight="1" x14ac:dyDescent="0.2">
      <c r="A24" s="107"/>
      <c r="B24" s="5"/>
      <c r="C24" s="7" t="s">
        <v>27</v>
      </c>
      <c r="D24" s="80">
        <v>100000</v>
      </c>
      <c r="E24" s="80">
        <v>100000</v>
      </c>
      <c r="F24" s="85"/>
      <c r="G24" s="8"/>
    </row>
    <row r="25" spans="1:7" ht="24" customHeight="1" x14ac:dyDescent="0.2">
      <c r="A25" s="107"/>
      <c r="B25" s="12"/>
      <c r="C25" s="7" t="s">
        <v>28</v>
      </c>
      <c r="D25" s="86">
        <v>2000</v>
      </c>
      <c r="E25" s="86">
        <v>1000</v>
      </c>
      <c r="F25" s="85"/>
      <c r="G25" s="13"/>
    </row>
    <row r="26" spans="1:7" ht="24" customHeight="1" x14ac:dyDescent="0.2">
      <c r="A26" s="107"/>
      <c r="B26" s="6" t="s">
        <v>29</v>
      </c>
      <c r="C26" s="7"/>
      <c r="D26" s="87">
        <f>D12+D13</f>
        <v>6008133</v>
      </c>
      <c r="E26" s="87">
        <f>E12+E13</f>
        <v>5970633</v>
      </c>
      <c r="F26" s="84">
        <f t="shared" ref="F26:F31" si="1">D26-E26</f>
        <v>37500</v>
      </c>
      <c r="G26" s="8"/>
    </row>
    <row r="27" spans="1:7" ht="24" customHeight="1" x14ac:dyDescent="0.2">
      <c r="A27" s="107"/>
      <c r="B27" s="6" t="s">
        <v>30</v>
      </c>
      <c r="C27" s="7"/>
      <c r="D27" s="87">
        <v>895595</v>
      </c>
      <c r="E27" s="87">
        <f>E26*0.15</f>
        <v>895594.95</v>
      </c>
      <c r="F27" s="84">
        <f t="shared" si="1"/>
        <v>5.0000000046566129E-2</v>
      </c>
      <c r="G27" s="8"/>
    </row>
    <row r="28" spans="1:7" ht="24" customHeight="1" x14ac:dyDescent="0.2">
      <c r="A28" s="107"/>
      <c r="B28" s="6" t="s">
        <v>31</v>
      </c>
      <c r="C28" s="7"/>
      <c r="D28" s="87">
        <v>1000000</v>
      </c>
      <c r="E28" s="87">
        <v>1000000</v>
      </c>
      <c r="F28" s="84">
        <f t="shared" si="1"/>
        <v>0</v>
      </c>
      <c r="G28" s="8"/>
    </row>
    <row r="29" spans="1:7" ht="24" customHeight="1" x14ac:dyDescent="0.2">
      <c r="A29" s="107"/>
      <c r="B29" s="6" t="s">
        <v>14</v>
      </c>
      <c r="C29" s="7"/>
      <c r="D29" s="87">
        <f>SUM(D26:D28)</f>
        <v>7903728</v>
      </c>
      <c r="E29" s="87">
        <f>SUM(E26:E28)</f>
        <v>7866227.9500000002</v>
      </c>
      <c r="F29" s="84">
        <f t="shared" si="1"/>
        <v>37500.049999999814</v>
      </c>
      <c r="G29" s="8"/>
    </row>
    <row r="30" spans="1:7" ht="24" customHeight="1" x14ac:dyDescent="0.2">
      <c r="A30" s="107"/>
      <c r="B30" s="6" t="s">
        <v>32</v>
      </c>
      <c r="C30" s="7"/>
      <c r="D30" s="87">
        <f>ROUNDDOWN(D29*0.1,0)</f>
        <v>790372</v>
      </c>
      <c r="E30" s="87">
        <f>ROUNDDOWN(E29*0.1,0)</f>
        <v>786622</v>
      </c>
      <c r="F30" s="84">
        <f t="shared" si="1"/>
        <v>3750</v>
      </c>
      <c r="G30" s="8"/>
    </row>
    <row r="31" spans="1:7" ht="24" customHeight="1" x14ac:dyDescent="0.2">
      <c r="A31" s="108"/>
      <c r="B31" s="15" t="s">
        <v>33</v>
      </c>
      <c r="C31" s="16"/>
      <c r="D31" s="81">
        <f>SUM(D29:D30)</f>
        <v>8694100</v>
      </c>
      <c r="E31" s="81">
        <f>SUM(E29:E30)</f>
        <v>8652849.9499999993</v>
      </c>
      <c r="F31" s="81">
        <f t="shared" si="1"/>
        <v>41250.050000000745</v>
      </c>
      <c r="G31" s="17"/>
    </row>
    <row r="32" spans="1:7" ht="15" x14ac:dyDescent="0.2">
      <c r="A32" s="68" t="s">
        <v>34</v>
      </c>
      <c r="F32" s="88"/>
    </row>
  </sheetData>
  <mergeCells count="3">
    <mergeCell ref="A3:G3"/>
    <mergeCell ref="A9:A11"/>
    <mergeCell ref="A12:A31"/>
  </mergeCells>
  <phoneticPr fontId="13"/>
  <pageMargins left="0.98425196850393704" right="0.78740157480314965" top="0.78740157480314965" bottom="0.78740157480314965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45"/>
  <sheetViews>
    <sheetView workbookViewId="0">
      <selection activeCell="B6" sqref="B6"/>
    </sheetView>
  </sheetViews>
  <sheetFormatPr defaultColWidth="9" defaultRowHeight="15" x14ac:dyDescent="0.2"/>
  <cols>
    <col min="1" max="1" width="9" style="68"/>
    <col min="2" max="3" width="5.6640625" style="68" customWidth="1"/>
    <col min="4" max="4" width="20.77734375" style="68" bestFit="1" customWidth="1"/>
    <col min="5" max="5" width="9.109375" style="70" bestFit="1" customWidth="1"/>
    <col min="6" max="6" width="8.88671875" style="68" customWidth="1"/>
    <col min="7" max="7" width="8.33203125" style="68" bestFit="1" customWidth="1"/>
    <col min="8" max="8" width="11.21875" style="70" bestFit="1" customWidth="1"/>
    <col min="9" max="9" width="35.88671875" style="68" customWidth="1"/>
    <col min="10" max="16384" width="9" style="68"/>
  </cols>
  <sheetData>
    <row r="2" spans="1:9" ht="16.2" x14ac:dyDescent="0.2">
      <c r="B2" s="69" t="s">
        <v>35</v>
      </c>
    </row>
    <row r="3" spans="1:9" x14ac:dyDescent="0.2">
      <c r="B3" s="71"/>
      <c r="C3" s="71"/>
      <c r="D3" s="71"/>
      <c r="E3" s="72"/>
      <c r="F3" s="71"/>
      <c r="G3" s="71"/>
      <c r="H3" s="72"/>
      <c r="I3" s="71"/>
    </row>
    <row r="4" spans="1:9" ht="15.6" thickBot="1" x14ac:dyDescent="0.25">
      <c r="A4" s="73"/>
      <c r="B4" s="24" t="s">
        <v>36</v>
      </c>
      <c r="C4" s="74" t="s">
        <v>37</v>
      </c>
      <c r="D4" s="26" t="s">
        <v>38</v>
      </c>
      <c r="E4" s="27" t="s">
        <v>39</v>
      </c>
      <c r="F4" s="26" t="s">
        <v>40</v>
      </c>
      <c r="G4" s="24" t="s">
        <v>41</v>
      </c>
      <c r="H4" s="75" t="s">
        <v>42</v>
      </c>
      <c r="I4" s="24" t="s">
        <v>43</v>
      </c>
    </row>
    <row r="5" spans="1:9" ht="18" customHeight="1" thickTop="1" x14ac:dyDescent="0.2">
      <c r="A5" s="73"/>
      <c r="B5" s="109" t="s">
        <v>121</v>
      </c>
      <c r="C5" s="109"/>
      <c r="D5" s="109"/>
      <c r="E5" s="109"/>
      <c r="F5" s="109"/>
      <c r="G5" s="109"/>
      <c r="H5" s="90">
        <f>SUM(H6:H8)</f>
        <v>0</v>
      </c>
      <c r="I5" s="30"/>
    </row>
    <row r="6" spans="1:9" x14ac:dyDescent="0.2">
      <c r="A6" s="73"/>
      <c r="B6" s="76"/>
      <c r="C6" s="32"/>
      <c r="D6" s="33"/>
      <c r="E6" s="34"/>
      <c r="F6" s="33"/>
      <c r="G6" s="33" t="s">
        <v>45</v>
      </c>
      <c r="H6" s="35">
        <f>$E6*$F6</f>
        <v>0</v>
      </c>
      <c r="I6" s="33"/>
    </row>
    <row r="7" spans="1:9" x14ac:dyDescent="0.2">
      <c r="A7" s="73"/>
      <c r="B7" s="76"/>
      <c r="C7" s="32"/>
      <c r="D7" s="36"/>
      <c r="E7" s="37"/>
      <c r="F7" s="36"/>
      <c r="G7" s="36" t="s">
        <v>45</v>
      </c>
      <c r="H7" s="38">
        <f t="shared" ref="H7:H38" si="0">$E7*$F7</f>
        <v>0</v>
      </c>
      <c r="I7" s="39"/>
    </row>
    <row r="8" spans="1:9" x14ac:dyDescent="0.2">
      <c r="A8" s="73"/>
      <c r="B8" s="40"/>
      <c r="C8" s="41"/>
      <c r="D8" s="42"/>
      <c r="E8" s="43"/>
      <c r="F8" s="42"/>
      <c r="G8" s="42" t="s">
        <v>45</v>
      </c>
      <c r="H8" s="44">
        <f t="shared" si="0"/>
        <v>0</v>
      </c>
      <c r="I8" s="42"/>
    </row>
    <row r="9" spans="1:9" ht="18" customHeight="1" x14ac:dyDescent="0.2">
      <c r="A9" s="73"/>
      <c r="B9" s="109" t="s">
        <v>46</v>
      </c>
      <c r="C9" s="109"/>
      <c r="D9" s="109"/>
      <c r="E9" s="109"/>
      <c r="F9" s="109"/>
      <c r="G9" s="110"/>
      <c r="H9" s="29">
        <f>H10+H12+H14+H20+H22+H24+H26+H28+H30+H34+H36</f>
        <v>0</v>
      </c>
      <c r="I9" s="45"/>
    </row>
    <row r="10" spans="1:9" x14ac:dyDescent="0.2">
      <c r="A10" s="73"/>
      <c r="B10" s="76"/>
      <c r="C10" s="117" t="s">
        <v>47</v>
      </c>
      <c r="D10" s="118"/>
      <c r="E10" s="118"/>
      <c r="F10" s="118"/>
      <c r="G10" s="119"/>
      <c r="H10" s="46">
        <f>SUM(H11:H11)</f>
        <v>0</v>
      </c>
      <c r="I10" s="47"/>
    </row>
    <row r="11" spans="1:9" x14ac:dyDescent="0.2">
      <c r="A11" s="73"/>
      <c r="B11" s="76"/>
      <c r="C11" s="48"/>
      <c r="D11" s="49"/>
      <c r="E11" s="50"/>
      <c r="F11" s="49"/>
      <c r="G11" s="51" t="s">
        <v>45</v>
      </c>
      <c r="H11" s="52">
        <f>$E11*$F11</f>
        <v>0</v>
      </c>
      <c r="I11" s="42"/>
    </row>
    <row r="12" spans="1:9" x14ac:dyDescent="0.2">
      <c r="A12" s="73"/>
      <c r="B12" s="76"/>
      <c r="C12" s="120" t="s">
        <v>48</v>
      </c>
      <c r="D12" s="121"/>
      <c r="E12" s="121"/>
      <c r="F12" s="121"/>
      <c r="G12" s="122"/>
      <c r="H12" s="53">
        <f>SUM(H13:H13)</f>
        <v>0</v>
      </c>
      <c r="I12" s="47"/>
    </row>
    <row r="13" spans="1:9" x14ac:dyDescent="0.2">
      <c r="A13" s="73"/>
      <c r="B13" s="76"/>
      <c r="C13" s="54"/>
      <c r="D13" s="55"/>
      <c r="E13" s="56"/>
      <c r="F13" s="55"/>
      <c r="G13" s="57" t="s">
        <v>49</v>
      </c>
      <c r="H13" s="52">
        <f t="shared" si="0"/>
        <v>0</v>
      </c>
      <c r="I13" s="42"/>
    </row>
    <row r="14" spans="1:9" x14ac:dyDescent="0.2">
      <c r="A14" s="73"/>
      <c r="B14" s="76"/>
      <c r="C14" s="117" t="s">
        <v>50</v>
      </c>
      <c r="D14" s="118"/>
      <c r="E14" s="118"/>
      <c r="F14" s="118"/>
      <c r="G14" s="119"/>
      <c r="H14" s="53">
        <f>SUM(H15:H19)</f>
        <v>0</v>
      </c>
      <c r="I14" s="47"/>
    </row>
    <row r="15" spans="1:9" x14ac:dyDescent="0.2">
      <c r="A15" s="73"/>
      <c r="B15" s="76"/>
      <c r="C15" s="54"/>
      <c r="D15" s="33"/>
      <c r="E15" s="34"/>
      <c r="F15" s="58"/>
      <c r="G15" s="58" t="s">
        <v>51</v>
      </c>
      <c r="H15" s="35">
        <f t="shared" si="0"/>
        <v>0</v>
      </c>
      <c r="I15" s="59"/>
    </row>
    <row r="16" spans="1:9" x14ac:dyDescent="0.2">
      <c r="A16" s="73"/>
      <c r="B16" s="76"/>
      <c r="C16" s="54"/>
      <c r="D16" s="36"/>
      <c r="E16" s="37"/>
      <c r="F16" s="60"/>
      <c r="G16" s="60" t="s">
        <v>49</v>
      </c>
      <c r="H16" s="38">
        <f t="shared" si="0"/>
        <v>0</v>
      </c>
      <c r="I16" s="36"/>
    </row>
    <row r="17" spans="1:9" x14ac:dyDescent="0.2">
      <c r="A17" s="73"/>
      <c r="B17" s="76"/>
      <c r="C17" s="54"/>
      <c r="D17" s="36"/>
      <c r="E17" s="37"/>
      <c r="F17" s="60"/>
      <c r="G17" s="60" t="s">
        <v>49</v>
      </c>
      <c r="H17" s="38">
        <f t="shared" si="0"/>
        <v>0</v>
      </c>
      <c r="I17" s="36"/>
    </row>
    <row r="18" spans="1:9" x14ac:dyDescent="0.2">
      <c r="A18" s="73"/>
      <c r="B18" s="76"/>
      <c r="C18" s="54"/>
      <c r="D18" s="36"/>
      <c r="E18" s="37"/>
      <c r="F18" s="60"/>
      <c r="G18" s="60" t="s">
        <v>52</v>
      </c>
      <c r="H18" s="38">
        <f t="shared" si="0"/>
        <v>0</v>
      </c>
      <c r="I18" s="39"/>
    </row>
    <row r="19" spans="1:9" x14ac:dyDescent="0.2">
      <c r="A19" s="73"/>
      <c r="B19" s="76"/>
      <c r="C19" s="54"/>
      <c r="D19" s="61"/>
      <c r="E19" s="62"/>
      <c r="F19" s="63"/>
      <c r="G19" s="63" t="s">
        <v>52</v>
      </c>
      <c r="H19" s="44">
        <f t="shared" si="0"/>
        <v>0</v>
      </c>
      <c r="I19" s="42"/>
    </row>
    <row r="20" spans="1:9" x14ac:dyDescent="0.2">
      <c r="A20" s="73"/>
      <c r="B20" s="76"/>
      <c r="C20" s="117" t="s">
        <v>53</v>
      </c>
      <c r="D20" s="118"/>
      <c r="E20" s="118"/>
      <c r="F20" s="118"/>
      <c r="G20" s="119"/>
      <c r="H20" s="53">
        <f>SUM(H21:H21)</f>
        <v>0</v>
      </c>
      <c r="I20" s="47"/>
    </row>
    <row r="21" spans="1:9" x14ac:dyDescent="0.2">
      <c r="A21" s="73"/>
      <c r="B21" s="76"/>
      <c r="C21" s="48"/>
      <c r="D21" s="49"/>
      <c r="E21" s="50"/>
      <c r="F21" s="49"/>
      <c r="G21" s="51" t="s">
        <v>54</v>
      </c>
      <c r="H21" s="52">
        <f t="shared" si="0"/>
        <v>0</v>
      </c>
      <c r="I21" s="64"/>
    </row>
    <row r="22" spans="1:9" x14ac:dyDescent="0.2">
      <c r="A22" s="73"/>
      <c r="B22" s="76"/>
      <c r="C22" s="120" t="s">
        <v>55</v>
      </c>
      <c r="D22" s="121"/>
      <c r="E22" s="121"/>
      <c r="F22" s="121"/>
      <c r="G22" s="122"/>
      <c r="H22" s="53">
        <f>SUM(H23:H23)</f>
        <v>0</v>
      </c>
      <c r="I22" s="47"/>
    </row>
    <row r="23" spans="1:9" x14ac:dyDescent="0.2">
      <c r="A23" s="73"/>
      <c r="B23" s="76"/>
      <c r="C23" s="54"/>
      <c r="D23" s="55"/>
      <c r="E23" s="56"/>
      <c r="F23" s="55"/>
      <c r="G23" s="57" t="s">
        <v>56</v>
      </c>
      <c r="H23" s="52">
        <f t="shared" si="0"/>
        <v>0</v>
      </c>
      <c r="I23" s="64"/>
    </row>
    <row r="24" spans="1:9" x14ac:dyDescent="0.2">
      <c r="A24" s="73"/>
      <c r="B24" s="76"/>
      <c r="C24" s="117" t="s">
        <v>57</v>
      </c>
      <c r="D24" s="118"/>
      <c r="E24" s="118"/>
      <c r="F24" s="118"/>
      <c r="G24" s="119"/>
      <c r="H24" s="53">
        <f>SUM(H25:H25)</f>
        <v>0</v>
      </c>
      <c r="I24" s="47"/>
    </row>
    <row r="25" spans="1:9" x14ac:dyDescent="0.2">
      <c r="A25" s="73"/>
      <c r="B25" s="76"/>
      <c r="C25" s="48"/>
      <c r="D25" s="49"/>
      <c r="E25" s="50"/>
      <c r="F25" s="49"/>
      <c r="G25" s="51" t="s">
        <v>58</v>
      </c>
      <c r="H25" s="52">
        <f t="shared" si="0"/>
        <v>0</v>
      </c>
      <c r="I25" s="42"/>
    </row>
    <row r="26" spans="1:9" x14ac:dyDescent="0.2">
      <c r="A26" s="73"/>
      <c r="B26" s="76"/>
      <c r="C26" s="120" t="s">
        <v>59</v>
      </c>
      <c r="D26" s="121"/>
      <c r="E26" s="121"/>
      <c r="F26" s="121"/>
      <c r="G26" s="122"/>
      <c r="H26" s="53">
        <f>SUM(H27:H27)</f>
        <v>0</v>
      </c>
      <c r="I26" s="47"/>
    </row>
    <row r="27" spans="1:9" x14ac:dyDescent="0.2">
      <c r="A27" s="73"/>
      <c r="B27" s="76"/>
      <c r="C27" s="48"/>
      <c r="D27" s="49"/>
      <c r="E27" s="50"/>
      <c r="F27" s="49"/>
      <c r="G27" s="51" t="s">
        <v>60</v>
      </c>
      <c r="H27" s="52">
        <f t="shared" si="0"/>
        <v>0</v>
      </c>
      <c r="I27" s="42"/>
    </row>
    <row r="28" spans="1:9" x14ac:dyDescent="0.2">
      <c r="A28" s="73"/>
      <c r="B28" s="76"/>
      <c r="C28" s="120" t="s">
        <v>61</v>
      </c>
      <c r="D28" s="121"/>
      <c r="E28" s="121"/>
      <c r="F28" s="121"/>
      <c r="G28" s="122"/>
      <c r="H28" s="53">
        <f>SUM(H29:H29)</f>
        <v>0</v>
      </c>
      <c r="I28" s="47"/>
    </row>
    <row r="29" spans="1:9" x14ac:dyDescent="0.2">
      <c r="A29" s="73"/>
      <c r="B29" s="76"/>
      <c r="C29" s="48"/>
      <c r="D29" s="49"/>
      <c r="E29" s="50"/>
      <c r="F29" s="49"/>
      <c r="G29" s="51" t="s">
        <v>60</v>
      </c>
      <c r="H29" s="52">
        <f t="shared" si="0"/>
        <v>0</v>
      </c>
      <c r="I29" s="42"/>
    </row>
    <row r="30" spans="1:9" x14ac:dyDescent="0.2">
      <c r="A30" s="73"/>
      <c r="B30" s="76"/>
      <c r="C30" s="120" t="s">
        <v>62</v>
      </c>
      <c r="D30" s="121"/>
      <c r="E30" s="121"/>
      <c r="F30" s="121"/>
      <c r="G30" s="122"/>
      <c r="H30" s="53">
        <f>SUM(SUM(H31:H31))</f>
        <v>0</v>
      </c>
      <c r="I30" s="47"/>
    </row>
    <row r="31" spans="1:9" x14ac:dyDescent="0.2">
      <c r="A31" s="73"/>
      <c r="B31" s="76"/>
      <c r="C31" s="54"/>
      <c r="D31" s="55"/>
      <c r="E31" s="56"/>
      <c r="F31" s="55"/>
      <c r="G31" s="57" t="s">
        <v>63</v>
      </c>
      <c r="H31" s="52">
        <f t="shared" si="0"/>
        <v>0</v>
      </c>
      <c r="I31" s="64"/>
    </row>
    <row r="32" spans="1:9" x14ac:dyDescent="0.2">
      <c r="A32" s="73"/>
      <c r="B32" s="76"/>
      <c r="C32" s="111" t="s">
        <v>64</v>
      </c>
      <c r="D32" s="112"/>
      <c r="E32" s="112"/>
      <c r="F32" s="112"/>
      <c r="G32" s="113"/>
      <c r="H32" s="53">
        <f>SUM(SUM(H33:H33))</f>
        <v>0</v>
      </c>
      <c r="I32" s="47"/>
    </row>
    <row r="33" spans="1:9" x14ac:dyDescent="0.2">
      <c r="A33" s="73"/>
      <c r="B33" s="76"/>
      <c r="C33" s="54"/>
      <c r="D33" s="55"/>
      <c r="E33" s="56"/>
      <c r="F33" s="55"/>
      <c r="G33" s="57" t="s">
        <v>54</v>
      </c>
      <c r="H33" s="52">
        <f t="shared" si="0"/>
        <v>0</v>
      </c>
      <c r="I33" s="64"/>
    </row>
    <row r="34" spans="1:9" x14ac:dyDescent="0.2">
      <c r="A34" s="73"/>
      <c r="B34" s="76"/>
      <c r="C34" s="117" t="s">
        <v>65</v>
      </c>
      <c r="D34" s="118"/>
      <c r="E34" s="118"/>
      <c r="F34" s="118"/>
      <c r="G34" s="119"/>
      <c r="H34" s="53">
        <f>SUM(H35:H35)</f>
        <v>0</v>
      </c>
      <c r="I34" s="47"/>
    </row>
    <row r="35" spans="1:9" x14ac:dyDescent="0.2">
      <c r="A35" s="73"/>
      <c r="B35" s="76"/>
      <c r="C35" s="48"/>
      <c r="D35" s="49"/>
      <c r="E35" s="50"/>
      <c r="F35" s="49"/>
      <c r="G35" s="51" t="s">
        <v>49</v>
      </c>
      <c r="H35" s="50">
        <f t="shared" si="0"/>
        <v>0</v>
      </c>
      <c r="I35" s="42"/>
    </row>
    <row r="36" spans="1:9" x14ac:dyDescent="0.2">
      <c r="A36" s="73"/>
      <c r="B36" s="76"/>
      <c r="C36" s="120" t="s">
        <v>66</v>
      </c>
      <c r="D36" s="121"/>
      <c r="E36" s="121"/>
      <c r="F36" s="121"/>
      <c r="G36" s="122"/>
      <c r="H36" s="65">
        <f>SUM(H37:H38)</f>
        <v>0</v>
      </c>
      <c r="I36" s="47"/>
    </row>
    <row r="37" spans="1:9" x14ac:dyDescent="0.2">
      <c r="A37" s="73"/>
      <c r="B37" s="76"/>
      <c r="C37" s="66"/>
      <c r="D37" s="33"/>
      <c r="E37" s="34"/>
      <c r="F37" s="33"/>
      <c r="G37" s="58" t="s">
        <v>58</v>
      </c>
      <c r="H37" s="34">
        <f t="shared" si="0"/>
        <v>0</v>
      </c>
      <c r="I37" s="33"/>
    </row>
    <row r="38" spans="1:9" x14ac:dyDescent="0.2">
      <c r="A38" s="73"/>
      <c r="B38" s="76"/>
      <c r="C38" s="54"/>
      <c r="D38" s="39"/>
      <c r="E38" s="89"/>
      <c r="G38" s="39" t="s">
        <v>60</v>
      </c>
      <c r="H38" s="67">
        <f t="shared" si="0"/>
        <v>0</v>
      </c>
      <c r="I38" s="64"/>
    </row>
    <row r="39" spans="1:9" x14ac:dyDescent="0.2">
      <c r="A39" s="73"/>
      <c r="B39" s="114" t="s">
        <v>67</v>
      </c>
      <c r="C39" s="115"/>
      <c r="D39" s="115"/>
      <c r="E39" s="115"/>
      <c r="F39" s="115"/>
      <c r="G39" s="116"/>
      <c r="H39" s="93">
        <f>H5+H9</f>
        <v>0</v>
      </c>
      <c r="I39" s="45"/>
    </row>
    <row r="40" spans="1:9" ht="18" customHeight="1" x14ac:dyDescent="0.2">
      <c r="A40" s="73"/>
      <c r="B40" s="123" t="s">
        <v>68</v>
      </c>
      <c r="C40" s="124"/>
      <c r="D40" s="124"/>
      <c r="E40" s="124"/>
      <c r="F40" s="124"/>
      <c r="G40" s="125"/>
      <c r="H40" s="93">
        <f>H39*0.15</f>
        <v>0</v>
      </c>
      <c r="I40" s="45"/>
    </row>
    <row r="41" spans="1:9" ht="18" customHeight="1" x14ac:dyDescent="0.2">
      <c r="A41" s="73"/>
      <c r="B41" s="123" t="s">
        <v>69</v>
      </c>
      <c r="C41" s="124"/>
      <c r="D41" s="124"/>
      <c r="E41" s="124"/>
      <c r="F41" s="124"/>
      <c r="G41" s="125"/>
      <c r="H41" s="93">
        <v>0</v>
      </c>
      <c r="I41" s="45"/>
    </row>
    <row r="42" spans="1:9" x14ac:dyDescent="0.2">
      <c r="A42" s="73"/>
      <c r="B42" s="126" t="s">
        <v>70</v>
      </c>
      <c r="C42" s="127"/>
      <c r="D42" s="127"/>
      <c r="E42" s="127"/>
      <c r="F42" s="127"/>
      <c r="G42" s="128"/>
      <c r="H42" s="91">
        <f>SUM(H39:H41)</f>
        <v>0</v>
      </c>
      <c r="I42" s="49"/>
    </row>
    <row r="43" spans="1:9" x14ac:dyDescent="0.2">
      <c r="A43" s="73"/>
      <c r="B43" s="126" t="s">
        <v>71</v>
      </c>
      <c r="C43" s="127"/>
      <c r="D43" s="127"/>
      <c r="E43" s="127"/>
      <c r="F43" s="127"/>
      <c r="G43" s="128"/>
      <c r="H43" s="91">
        <f>H42*0.1</f>
        <v>0</v>
      </c>
      <c r="I43" s="49"/>
    </row>
    <row r="44" spans="1:9" ht="18.75" customHeight="1" x14ac:dyDescent="0.2">
      <c r="A44" s="73"/>
      <c r="B44" s="126" t="s">
        <v>72</v>
      </c>
      <c r="C44" s="127"/>
      <c r="D44" s="127"/>
      <c r="E44" s="127"/>
      <c r="F44" s="127"/>
      <c r="G44" s="128"/>
      <c r="H44" s="92">
        <f>SUM(H42:H43)</f>
        <v>0</v>
      </c>
      <c r="I44" s="49"/>
    </row>
    <row r="45" spans="1:9" x14ac:dyDescent="0.2">
      <c r="B45" s="68" t="s">
        <v>34</v>
      </c>
    </row>
  </sheetData>
  <mergeCells count="20">
    <mergeCell ref="B40:G40"/>
    <mergeCell ref="B41:G41"/>
    <mergeCell ref="B44:G44"/>
    <mergeCell ref="B42:G42"/>
    <mergeCell ref="B43:G43"/>
    <mergeCell ref="B5:G5"/>
    <mergeCell ref="B9:G9"/>
    <mergeCell ref="C32:G32"/>
    <mergeCell ref="B39:G39"/>
    <mergeCell ref="C34:G34"/>
    <mergeCell ref="C22:G22"/>
    <mergeCell ref="C24:G24"/>
    <mergeCell ref="C26:G26"/>
    <mergeCell ref="C28:G28"/>
    <mergeCell ref="C30:G30"/>
    <mergeCell ref="C14:G14"/>
    <mergeCell ref="C36:G36"/>
    <mergeCell ref="C20:G20"/>
    <mergeCell ref="C10:G10"/>
    <mergeCell ref="C12:G12"/>
  </mergeCells>
  <phoneticPr fontId="2"/>
  <pageMargins left="0.98425196850393704" right="0.78740157480314965" top="0.98425196850393704" bottom="0.78740157480314965" header="0.31496062992125984" footer="0.31496062992125984"/>
  <pageSetup paperSize="9" scale="7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D26DB-44E6-4C46-ADB3-82DC265F5161}">
  <dimension ref="A2:I44"/>
  <sheetViews>
    <sheetView zoomScale="70" zoomScaleNormal="70" workbookViewId="0">
      <selection activeCell="B44" sqref="B44"/>
    </sheetView>
  </sheetViews>
  <sheetFormatPr defaultColWidth="9" defaultRowHeight="15" x14ac:dyDescent="0.2"/>
  <cols>
    <col min="1" max="3" width="9" style="68"/>
    <col min="4" max="4" width="20.77734375" style="68" bestFit="1" customWidth="1"/>
    <col min="5" max="5" width="9.109375" style="70" bestFit="1" customWidth="1"/>
    <col min="6" max="6" width="7.109375" style="68" customWidth="1"/>
    <col min="7" max="7" width="8" style="68" customWidth="1"/>
    <col min="8" max="8" width="11.88671875" style="70" bestFit="1" customWidth="1"/>
    <col min="9" max="9" width="30.109375" style="68" customWidth="1"/>
    <col min="10" max="16384" width="9" style="68"/>
  </cols>
  <sheetData>
    <row r="2" spans="1:9" ht="16.2" x14ac:dyDescent="0.2">
      <c r="B2" s="69" t="s">
        <v>35</v>
      </c>
    </row>
    <row r="3" spans="1:9" x14ac:dyDescent="0.2">
      <c r="B3" s="71"/>
      <c r="C3" s="71"/>
      <c r="D3" s="71"/>
      <c r="E3" s="72"/>
      <c r="F3" s="71"/>
      <c r="G3" s="71"/>
      <c r="H3" s="72"/>
      <c r="I3" s="71"/>
    </row>
    <row r="4" spans="1:9" ht="15.6" thickBot="1" x14ac:dyDescent="0.25">
      <c r="A4" s="73"/>
      <c r="B4" s="24" t="s">
        <v>5</v>
      </c>
      <c r="C4" s="25" t="s">
        <v>6</v>
      </c>
      <c r="D4" s="26" t="s">
        <v>73</v>
      </c>
      <c r="E4" s="27" t="s">
        <v>74</v>
      </c>
      <c r="F4" s="26" t="s">
        <v>75</v>
      </c>
      <c r="G4" s="24" t="s">
        <v>76</v>
      </c>
      <c r="H4" s="28" t="s">
        <v>77</v>
      </c>
      <c r="I4" s="24" t="s">
        <v>10</v>
      </c>
    </row>
    <row r="5" spans="1:9" ht="18" customHeight="1" thickTop="1" x14ac:dyDescent="0.2">
      <c r="A5" s="73"/>
      <c r="B5" s="138" t="s">
        <v>44</v>
      </c>
      <c r="C5" s="138"/>
      <c r="D5" s="138"/>
      <c r="E5" s="138"/>
      <c r="F5" s="138"/>
      <c r="G5" s="138"/>
      <c r="H5" s="29">
        <f>SUM(H6:H8)</f>
        <v>740000</v>
      </c>
      <c r="I5" s="30"/>
    </row>
    <row r="6" spans="1:9" x14ac:dyDescent="0.2">
      <c r="A6" s="73"/>
      <c r="B6" s="31"/>
      <c r="C6" s="32"/>
      <c r="D6" s="33" t="s">
        <v>78</v>
      </c>
      <c r="E6" s="34">
        <v>4000</v>
      </c>
      <c r="F6" s="33">
        <v>25</v>
      </c>
      <c r="G6" s="33" t="s">
        <v>79</v>
      </c>
      <c r="H6" s="35">
        <f>$E6*$F6</f>
        <v>100000</v>
      </c>
      <c r="I6" s="33"/>
    </row>
    <row r="7" spans="1:9" x14ac:dyDescent="0.2">
      <c r="A7" s="73"/>
      <c r="B7" s="31"/>
      <c r="C7" s="32"/>
      <c r="D7" s="36" t="s">
        <v>80</v>
      </c>
      <c r="E7" s="37">
        <v>3500</v>
      </c>
      <c r="F7" s="36">
        <v>80</v>
      </c>
      <c r="G7" s="36" t="s">
        <v>79</v>
      </c>
      <c r="H7" s="38">
        <f>$E7*$F7</f>
        <v>280000</v>
      </c>
      <c r="I7" s="39"/>
    </row>
    <row r="8" spans="1:9" x14ac:dyDescent="0.2">
      <c r="A8" s="73"/>
      <c r="B8" s="40"/>
      <c r="C8" s="41"/>
      <c r="D8" s="42" t="s">
        <v>81</v>
      </c>
      <c r="E8" s="43">
        <v>3000</v>
      </c>
      <c r="F8" s="42">
        <v>120</v>
      </c>
      <c r="G8" s="42" t="s">
        <v>79</v>
      </c>
      <c r="H8" s="44">
        <f>$E8*$F8</f>
        <v>360000</v>
      </c>
      <c r="I8" s="42"/>
    </row>
    <row r="9" spans="1:9" ht="18" customHeight="1" x14ac:dyDescent="0.2">
      <c r="A9" s="73"/>
      <c r="B9" s="138" t="s">
        <v>46</v>
      </c>
      <c r="C9" s="138"/>
      <c r="D9" s="138"/>
      <c r="E9" s="138"/>
      <c r="F9" s="138"/>
      <c r="G9" s="139"/>
      <c r="H9" s="29">
        <f>H10+H12+H14+H20+H22+H24+H26+H28+H30+H32+H34+H36</f>
        <v>1869633</v>
      </c>
      <c r="I9" s="45"/>
    </row>
    <row r="10" spans="1:9" x14ac:dyDescent="0.2">
      <c r="A10" s="73"/>
      <c r="B10" s="31"/>
      <c r="C10" s="117" t="s">
        <v>17</v>
      </c>
      <c r="D10" s="118"/>
      <c r="E10" s="118"/>
      <c r="F10" s="118"/>
      <c r="G10" s="119"/>
      <c r="H10" s="46">
        <f>SUM(H11:H11)</f>
        <v>48000</v>
      </c>
      <c r="I10" s="47"/>
    </row>
    <row r="11" spans="1:9" x14ac:dyDescent="0.2">
      <c r="A11" s="73"/>
      <c r="B11" s="31"/>
      <c r="C11" s="48"/>
      <c r="D11" s="49" t="s">
        <v>82</v>
      </c>
      <c r="E11" s="50">
        <v>1000</v>
      </c>
      <c r="F11" s="49">
        <v>48</v>
      </c>
      <c r="G11" s="51" t="s">
        <v>79</v>
      </c>
      <c r="H11" s="52">
        <f>$E11*$F11</f>
        <v>48000</v>
      </c>
      <c r="I11" s="42" t="s">
        <v>83</v>
      </c>
    </row>
    <row r="12" spans="1:9" x14ac:dyDescent="0.2">
      <c r="A12" s="73"/>
      <c r="B12" s="31"/>
      <c r="C12" s="120" t="s">
        <v>84</v>
      </c>
      <c r="D12" s="121"/>
      <c r="E12" s="121"/>
      <c r="F12" s="121"/>
      <c r="G12" s="122"/>
      <c r="H12" s="53">
        <f>SUM(H13:H13)</f>
        <v>70000</v>
      </c>
      <c r="I12" s="47"/>
    </row>
    <row r="13" spans="1:9" x14ac:dyDescent="0.2">
      <c r="A13" s="73"/>
      <c r="B13" s="31"/>
      <c r="C13" s="54"/>
      <c r="D13" s="55" t="s">
        <v>85</v>
      </c>
      <c r="E13" s="56">
        <v>10000</v>
      </c>
      <c r="F13" s="55">
        <v>7</v>
      </c>
      <c r="G13" s="57" t="s">
        <v>86</v>
      </c>
      <c r="H13" s="52">
        <f>$E13*$F13</f>
        <v>70000</v>
      </c>
      <c r="I13" s="42"/>
    </row>
    <row r="14" spans="1:9" x14ac:dyDescent="0.2">
      <c r="A14" s="73"/>
      <c r="B14" s="31"/>
      <c r="C14" s="117" t="s">
        <v>19</v>
      </c>
      <c r="D14" s="118"/>
      <c r="E14" s="118"/>
      <c r="F14" s="118"/>
      <c r="G14" s="119"/>
      <c r="H14" s="53">
        <f>SUM(H15:H19)</f>
        <v>1349500</v>
      </c>
      <c r="I14" s="47"/>
    </row>
    <row r="15" spans="1:9" ht="30" x14ac:dyDescent="0.2">
      <c r="A15" s="73"/>
      <c r="B15" s="31"/>
      <c r="C15" s="54"/>
      <c r="D15" s="33" t="s">
        <v>87</v>
      </c>
      <c r="E15" s="34">
        <v>100000</v>
      </c>
      <c r="F15" s="58">
        <v>7</v>
      </c>
      <c r="G15" s="58" t="s">
        <v>88</v>
      </c>
      <c r="H15" s="35">
        <f>$E15*$F15</f>
        <v>700000</v>
      </c>
      <c r="I15" s="59" t="s">
        <v>89</v>
      </c>
    </row>
    <row r="16" spans="1:9" x14ac:dyDescent="0.2">
      <c r="A16" s="73"/>
      <c r="B16" s="31"/>
      <c r="C16" s="54"/>
      <c r="D16" s="36" t="s">
        <v>90</v>
      </c>
      <c r="E16" s="37">
        <v>4200</v>
      </c>
      <c r="F16" s="60">
        <v>20</v>
      </c>
      <c r="G16" s="60" t="s">
        <v>86</v>
      </c>
      <c r="H16" s="38">
        <f>$E16*$F16</f>
        <v>84000</v>
      </c>
      <c r="I16" s="36" t="s">
        <v>91</v>
      </c>
    </row>
    <row r="17" spans="1:9" x14ac:dyDescent="0.2">
      <c r="A17" s="73"/>
      <c r="B17" s="31"/>
      <c r="C17" s="54"/>
      <c r="D17" s="36" t="s">
        <v>92</v>
      </c>
      <c r="E17" s="37">
        <v>3600</v>
      </c>
      <c r="F17" s="60">
        <v>23</v>
      </c>
      <c r="G17" s="60" t="s">
        <v>86</v>
      </c>
      <c r="H17" s="38">
        <f>$E17*$F17</f>
        <v>82800</v>
      </c>
      <c r="I17" s="36" t="s">
        <v>93</v>
      </c>
    </row>
    <row r="18" spans="1:9" x14ac:dyDescent="0.2">
      <c r="A18" s="73"/>
      <c r="B18" s="31"/>
      <c r="C18" s="54"/>
      <c r="D18" s="36" t="s">
        <v>94</v>
      </c>
      <c r="E18" s="37">
        <v>12900</v>
      </c>
      <c r="F18" s="60">
        <v>19</v>
      </c>
      <c r="G18" s="60" t="s">
        <v>95</v>
      </c>
      <c r="H18" s="38">
        <f>$E18*$F18</f>
        <v>245100</v>
      </c>
      <c r="I18" s="39" t="s">
        <v>96</v>
      </c>
    </row>
    <row r="19" spans="1:9" x14ac:dyDescent="0.2">
      <c r="A19" s="73"/>
      <c r="B19" s="31"/>
      <c r="C19" s="54"/>
      <c r="D19" s="61" t="s">
        <v>92</v>
      </c>
      <c r="E19" s="62">
        <v>10800</v>
      </c>
      <c r="F19" s="63">
        <v>22</v>
      </c>
      <c r="G19" s="63" t="s">
        <v>95</v>
      </c>
      <c r="H19" s="44">
        <f>$E19*$F19</f>
        <v>237600</v>
      </c>
      <c r="I19" s="42" t="s">
        <v>97</v>
      </c>
    </row>
    <row r="20" spans="1:9" x14ac:dyDescent="0.2">
      <c r="A20" s="73"/>
      <c r="B20" s="31"/>
      <c r="C20" s="117" t="s">
        <v>98</v>
      </c>
      <c r="D20" s="118"/>
      <c r="E20" s="118"/>
      <c r="F20" s="118"/>
      <c r="G20" s="119"/>
      <c r="H20" s="53">
        <f>SUM(H21:H21)</f>
        <v>5000</v>
      </c>
      <c r="I20" s="47"/>
    </row>
    <row r="21" spans="1:9" x14ac:dyDescent="0.2">
      <c r="A21" s="73"/>
      <c r="B21" s="31"/>
      <c r="C21" s="48"/>
      <c r="D21" s="49" t="s">
        <v>99</v>
      </c>
      <c r="E21" s="50">
        <v>5000</v>
      </c>
      <c r="F21" s="49">
        <v>1</v>
      </c>
      <c r="G21" s="51" t="s">
        <v>100</v>
      </c>
      <c r="H21" s="52">
        <f>$E21*$F21</f>
        <v>5000</v>
      </c>
      <c r="I21" s="64"/>
    </row>
    <row r="22" spans="1:9" x14ac:dyDescent="0.2">
      <c r="A22" s="73"/>
      <c r="B22" s="31"/>
      <c r="C22" s="120" t="s">
        <v>21</v>
      </c>
      <c r="D22" s="121"/>
      <c r="E22" s="121"/>
      <c r="F22" s="121"/>
      <c r="G22" s="122"/>
      <c r="H22" s="53">
        <f>SUM(H23:H23)</f>
        <v>1000</v>
      </c>
      <c r="I22" s="47"/>
    </row>
    <row r="23" spans="1:9" x14ac:dyDescent="0.2">
      <c r="A23" s="73"/>
      <c r="B23" s="31"/>
      <c r="C23" s="54"/>
      <c r="D23" s="55" t="s">
        <v>101</v>
      </c>
      <c r="E23" s="56">
        <v>500</v>
      </c>
      <c r="F23" s="55">
        <v>2</v>
      </c>
      <c r="G23" s="57" t="s">
        <v>102</v>
      </c>
      <c r="H23" s="52">
        <f>$E23*$F23</f>
        <v>1000</v>
      </c>
      <c r="I23" s="64"/>
    </row>
    <row r="24" spans="1:9" x14ac:dyDescent="0.2">
      <c r="A24" s="73"/>
      <c r="B24" s="31"/>
      <c r="C24" s="117" t="s">
        <v>103</v>
      </c>
      <c r="D24" s="118"/>
      <c r="E24" s="118"/>
      <c r="F24" s="118"/>
      <c r="G24" s="119"/>
      <c r="H24" s="53">
        <f>SUM(H25:H25)</f>
        <v>60000</v>
      </c>
      <c r="I24" s="47"/>
    </row>
    <row r="25" spans="1:9" x14ac:dyDescent="0.2">
      <c r="A25" s="73"/>
      <c r="B25" s="31"/>
      <c r="C25" s="48"/>
      <c r="D25" s="49" t="s">
        <v>104</v>
      </c>
      <c r="E25" s="50">
        <v>3000</v>
      </c>
      <c r="F25" s="49">
        <v>20</v>
      </c>
      <c r="G25" s="51" t="s">
        <v>105</v>
      </c>
      <c r="H25" s="52">
        <f>$E25*$F25</f>
        <v>60000</v>
      </c>
      <c r="I25" s="42" t="s">
        <v>106</v>
      </c>
    </row>
    <row r="26" spans="1:9" x14ac:dyDescent="0.2">
      <c r="A26" s="73"/>
      <c r="B26" s="31"/>
      <c r="C26" s="120" t="s">
        <v>107</v>
      </c>
      <c r="D26" s="121"/>
      <c r="E26" s="121"/>
      <c r="F26" s="121"/>
      <c r="G26" s="122"/>
      <c r="H26" s="53">
        <f>SUM(H27:H27)</f>
        <v>50000</v>
      </c>
      <c r="I26" s="47"/>
    </row>
    <row r="27" spans="1:9" x14ac:dyDescent="0.2">
      <c r="A27" s="73"/>
      <c r="B27" s="31"/>
      <c r="C27" s="48"/>
      <c r="D27" s="49" t="s">
        <v>108</v>
      </c>
      <c r="E27" s="50">
        <v>10000</v>
      </c>
      <c r="F27" s="49">
        <v>5</v>
      </c>
      <c r="G27" s="51" t="s">
        <v>109</v>
      </c>
      <c r="H27" s="52">
        <f>$E27*$F27</f>
        <v>50000</v>
      </c>
      <c r="I27" s="42"/>
    </row>
    <row r="28" spans="1:9" x14ac:dyDescent="0.2">
      <c r="A28" s="73"/>
      <c r="B28" s="31"/>
      <c r="C28" s="120" t="s">
        <v>110</v>
      </c>
      <c r="D28" s="121"/>
      <c r="E28" s="121"/>
      <c r="F28" s="121"/>
      <c r="G28" s="122"/>
      <c r="H28" s="53">
        <f>SUM(H29:H29)</f>
        <v>120133</v>
      </c>
      <c r="I28" s="47"/>
    </row>
    <row r="29" spans="1:9" x14ac:dyDescent="0.2">
      <c r="A29" s="73"/>
      <c r="B29" s="31"/>
      <c r="C29" s="48"/>
      <c r="D29" s="49" t="s">
        <v>111</v>
      </c>
      <c r="E29" s="50">
        <v>9241</v>
      </c>
      <c r="F29" s="49">
        <v>13</v>
      </c>
      <c r="G29" s="51" t="s">
        <v>109</v>
      </c>
      <c r="H29" s="52">
        <f>$E29*$F29</f>
        <v>120133</v>
      </c>
      <c r="I29" s="42" t="s">
        <v>112</v>
      </c>
    </row>
    <row r="30" spans="1:9" x14ac:dyDescent="0.2">
      <c r="A30" s="73"/>
      <c r="B30" s="31"/>
      <c r="C30" s="120" t="s">
        <v>25</v>
      </c>
      <c r="D30" s="121"/>
      <c r="E30" s="121"/>
      <c r="F30" s="121"/>
      <c r="G30" s="122"/>
      <c r="H30" s="53">
        <f>SUM(SUM(H31:H31))</f>
        <v>15000</v>
      </c>
      <c r="I30" s="47"/>
    </row>
    <row r="31" spans="1:9" x14ac:dyDescent="0.2">
      <c r="A31" s="73"/>
      <c r="B31" s="31"/>
      <c r="C31" s="54"/>
      <c r="D31" s="55" t="s">
        <v>113</v>
      </c>
      <c r="E31" s="56">
        <v>5000</v>
      </c>
      <c r="F31" s="55">
        <v>3</v>
      </c>
      <c r="G31" s="57" t="s">
        <v>114</v>
      </c>
      <c r="H31" s="52">
        <f>$E31*$F31</f>
        <v>15000</v>
      </c>
      <c r="I31" s="64"/>
    </row>
    <row r="32" spans="1:9" x14ac:dyDescent="0.2">
      <c r="A32" s="73"/>
      <c r="B32" s="31"/>
      <c r="C32" s="140" t="s">
        <v>64</v>
      </c>
      <c r="D32" s="141"/>
      <c r="E32" s="141"/>
      <c r="F32" s="141"/>
      <c r="G32" s="142"/>
      <c r="H32" s="53">
        <f>SUM(SUM(H33:H33))</f>
        <v>100000</v>
      </c>
      <c r="I32" s="47"/>
    </row>
    <row r="33" spans="1:9" x14ac:dyDescent="0.2">
      <c r="A33" s="73"/>
      <c r="B33" s="31"/>
      <c r="C33" s="54"/>
      <c r="D33" s="102" t="s">
        <v>115</v>
      </c>
      <c r="E33" s="56">
        <v>100000</v>
      </c>
      <c r="F33" s="55">
        <v>1</v>
      </c>
      <c r="G33" s="57" t="s">
        <v>100</v>
      </c>
      <c r="H33" s="52">
        <f>$E33*$F33</f>
        <v>100000</v>
      </c>
      <c r="I33" s="64"/>
    </row>
    <row r="34" spans="1:9" x14ac:dyDescent="0.2">
      <c r="A34" s="73"/>
      <c r="B34" s="31"/>
      <c r="C34" s="117" t="s">
        <v>116</v>
      </c>
      <c r="D34" s="118"/>
      <c r="E34" s="118"/>
      <c r="F34" s="118"/>
      <c r="G34" s="119"/>
      <c r="H34" s="53">
        <f>SUM(H35:H35)</f>
        <v>50000</v>
      </c>
      <c r="I34" s="47"/>
    </row>
    <row r="35" spans="1:9" x14ac:dyDescent="0.2">
      <c r="A35" s="73"/>
      <c r="B35" s="31"/>
      <c r="C35" s="48"/>
      <c r="D35" s="49" t="s">
        <v>117</v>
      </c>
      <c r="E35" s="50">
        <v>5000</v>
      </c>
      <c r="F35" s="49">
        <v>10</v>
      </c>
      <c r="G35" s="51" t="s">
        <v>86</v>
      </c>
      <c r="H35" s="50">
        <f>$E35*$F35</f>
        <v>50000</v>
      </c>
      <c r="I35" s="42" t="s">
        <v>118</v>
      </c>
    </row>
    <row r="36" spans="1:9" x14ac:dyDescent="0.2">
      <c r="A36" s="73"/>
      <c r="B36" s="31"/>
      <c r="C36" s="120" t="s">
        <v>28</v>
      </c>
      <c r="D36" s="121"/>
      <c r="E36" s="121"/>
      <c r="F36" s="121"/>
      <c r="G36" s="122"/>
      <c r="H36" s="65">
        <f>SUM(H37:H37)</f>
        <v>1000</v>
      </c>
      <c r="I36" s="47"/>
    </row>
    <row r="37" spans="1:9" x14ac:dyDescent="0.2">
      <c r="A37" s="73"/>
      <c r="B37" s="31"/>
      <c r="C37" s="66"/>
      <c r="D37" s="33" t="s">
        <v>119</v>
      </c>
      <c r="E37" s="34">
        <v>1000</v>
      </c>
      <c r="F37" s="33">
        <v>1</v>
      </c>
      <c r="G37" s="58" t="s">
        <v>105</v>
      </c>
      <c r="H37" s="34">
        <f>$E37*$F37</f>
        <v>1000</v>
      </c>
      <c r="I37" s="33"/>
    </row>
    <row r="38" spans="1:9" x14ac:dyDescent="0.2">
      <c r="A38" s="73"/>
      <c r="B38" s="129" t="s">
        <v>67</v>
      </c>
      <c r="C38" s="130"/>
      <c r="D38" s="130"/>
      <c r="E38" s="130"/>
      <c r="F38" s="130"/>
      <c r="G38" s="131"/>
      <c r="H38" s="101">
        <f>H5+H9</f>
        <v>2609633</v>
      </c>
      <c r="I38" s="45"/>
    </row>
    <row r="39" spans="1:9" ht="18" customHeight="1" x14ac:dyDescent="0.2">
      <c r="A39" s="73"/>
      <c r="B39" s="135" t="s">
        <v>68</v>
      </c>
      <c r="C39" s="136"/>
      <c r="D39" s="136"/>
      <c r="E39" s="136"/>
      <c r="F39" s="136"/>
      <c r="G39" s="137"/>
      <c r="H39" s="101">
        <f>H38*0.14</f>
        <v>365348.62000000005</v>
      </c>
      <c r="I39" s="45"/>
    </row>
    <row r="40" spans="1:9" ht="18" customHeight="1" x14ac:dyDescent="0.2">
      <c r="A40" s="73"/>
      <c r="B40" s="135" t="s">
        <v>69</v>
      </c>
      <c r="C40" s="136"/>
      <c r="D40" s="136"/>
      <c r="E40" s="136"/>
      <c r="F40" s="136"/>
      <c r="G40" s="137"/>
      <c r="H40" s="101">
        <v>700000</v>
      </c>
      <c r="I40" s="100" t="s">
        <v>120</v>
      </c>
    </row>
    <row r="41" spans="1:9" x14ac:dyDescent="0.2">
      <c r="A41" s="73"/>
      <c r="B41" s="132" t="s">
        <v>70</v>
      </c>
      <c r="C41" s="133"/>
      <c r="D41" s="133"/>
      <c r="E41" s="133"/>
      <c r="F41" s="133"/>
      <c r="G41" s="134"/>
      <c r="H41" s="99">
        <f>SUM(H38:H40)</f>
        <v>3674981.62</v>
      </c>
      <c r="I41" s="49"/>
    </row>
    <row r="42" spans="1:9" x14ac:dyDescent="0.2">
      <c r="A42" s="73"/>
      <c r="B42" s="132" t="s">
        <v>71</v>
      </c>
      <c r="C42" s="133"/>
      <c r="D42" s="133"/>
      <c r="E42" s="133"/>
      <c r="F42" s="133"/>
      <c r="G42" s="134"/>
      <c r="H42" s="99">
        <f>H41*0.1</f>
        <v>367498.16200000001</v>
      </c>
      <c r="I42" s="49"/>
    </row>
    <row r="43" spans="1:9" ht="18.75" customHeight="1" x14ac:dyDescent="0.2">
      <c r="A43" s="73"/>
      <c r="B43" s="132" t="s">
        <v>72</v>
      </c>
      <c r="C43" s="133"/>
      <c r="D43" s="133"/>
      <c r="E43" s="133"/>
      <c r="F43" s="133"/>
      <c r="G43" s="134"/>
      <c r="H43" s="98">
        <f>SUM(H41:H42)</f>
        <v>4042479.7820000001</v>
      </c>
      <c r="I43" s="49"/>
    </row>
    <row r="44" spans="1:9" x14ac:dyDescent="0.2">
      <c r="B44" s="68" t="s">
        <v>34</v>
      </c>
    </row>
  </sheetData>
  <mergeCells count="20">
    <mergeCell ref="B5:G5"/>
    <mergeCell ref="B9:G9"/>
    <mergeCell ref="C32:G32"/>
    <mergeCell ref="C34:G34"/>
    <mergeCell ref="C10:G10"/>
    <mergeCell ref="C12:G12"/>
    <mergeCell ref="C14:G14"/>
    <mergeCell ref="C20:G20"/>
    <mergeCell ref="C22:G22"/>
    <mergeCell ref="C24:G24"/>
    <mergeCell ref="C26:G26"/>
    <mergeCell ref="C28:G28"/>
    <mergeCell ref="C30:G30"/>
    <mergeCell ref="C36:G36"/>
    <mergeCell ref="B38:G38"/>
    <mergeCell ref="B43:G43"/>
    <mergeCell ref="B40:G40"/>
    <mergeCell ref="B41:G41"/>
    <mergeCell ref="B42:G42"/>
    <mergeCell ref="B39:G39"/>
  </mergeCells>
  <phoneticPr fontId="13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E3E9E0E59072469D176322748526F8" ma:contentTypeVersion="21" ma:contentTypeDescription="新しいドキュメントを作成します。" ma:contentTypeScope="" ma:versionID="92106d500584a072f440c2b4f546f3ce">
  <xsd:schema xmlns:xsd="http://www.w3.org/2001/XMLSchema" xmlns:xs="http://www.w3.org/2001/XMLSchema" xmlns:p="http://schemas.microsoft.com/office/2006/metadata/properties" xmlns:ns2="b68d5bbb-62b0-4c1d-aa33-618a7797b48c" xmlns:ns3="3fe65f92-cd46-4261-89f6-233e7e3500e2" targetNamespace="http://schemas.microsoft.com/office/2006/metadata/properties" ma:root="true" ma:fieldsID="f70d4d32816221d332862d2fdae07a39" ns2:_="" ns3:_="">
    <xsd:import namespace="b68d5bbb-62b0-4c1d-aa33-618a7797b48c"/>
    <xsd:import namespace="3fe65f92-cd46-4261-89f6-233e7e3500e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2:_x8b1b__x5e2b__x3078__x306e__x4e8b__x524d__x8cea__x554f__x3084__x8981__x671b__x304c__x3042__x308c__x3070__x3054__x8a18__x5165__x304f__x3060__x3055__x3044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d5bbb-62b0-4c1d-aa33-618a7797b48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a29c3b1f-f684-4c13-ab42-b76ebf646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8b1b__x5e2b__x3078__x306e__x4e8b__x524d__x8cea__x554f__x3084__x8981__x671b__x304c__x3042__x308c__x3070__x3054__x8a18__x5165__x304f__x3060__x3055__x3044_" ma:index="24" nillable="true" ma:displayName="講師への事前質問や要望があればご記入ください" ma:internalName="_x8b1b__x5e2b__x3078__x306e__x4e8b__x524d__x8cea__x554f__x3084__x8981__x671b__x304c__x3042__x308c__x3070__x3054__x8a18__x5165__x304f__x3060__x3055__x3044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65f92-cd46-4261-89f6-233e7e3500e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c15fc99-1caa-43c0-948f-d0236c6cc133}" ma:internalName="TaxCatchAll" ma:showField="CatchAllData" ma:web="3fe65f92-cd46-4261-89f6-233e7e3500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8d5bbb-62b0-4c1d-aa33-618a7797b48c">
      <Terms xmlns="http://schemas.microsoft.com/office/infopath/2007/PartnerControls"/>
    </lcf76f155ced4ddcb4097134ff3c332f>
    <TaxCatchAll xmlns="3fe65f92-cd46-4261-89f6-233e7e3500e2" xsi:nil="true"/>
    <_x8b1b__x5e2b__x3078__x306e__x4e8b__x524d__x8cea__x554f__x3084__x8981__x671b__x304c__x3042__x308c__x3070__x3054__x8a18__x5165__x304f__x3060__x3055__x3044_ xmlns="b68d5bbb-62b0-4c1d-aa33-618a7797b48c" xsi:nil="true"/>
  </documentManagement>
</p:properties>
</file>

<file path=customXml/itemProps1.xml><?xml version="1.0" encoding="utf-8"?>
<ds:datastoreItem xmlns:ds="http://schemas.openxmlformats.org/officeDocument/2006/customXml" ds:itemID="{DAF2BD25-FA24-4CB2-BE0D-99FF26F02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8d5bbb-62b0-4c1d-aa33-618a7797b48c"/>
    <ds:schemaRef ds:uri="3fe65f92-cd46-4261-89f6-233e7e350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E1EC64-F33A-4835-87A1-A9D0425C5D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254BB2-5B7D-41C3-B6C5-9A5F40516329}">
  <ds:schemaRefs>
    <ds:schemaRef ds:uri="http://www.w3.org/XML/1998/namespace"/>
    <ds:schemaRef ds:uri="b68d5bbb-62b0-4c1d-aa33-618a7797b48c"/>
    <ds:schemaRef ds:uri="http://purl.org/dc/dcmitype/"/>
    <ds:schemaRef ds:uri="http://schemas.microsoft.com/office/2006/documentManagement/types"/>
    <ds:schemaRef ds:uri="http://purl.org/dc/elements/1.1/"/>
    <ds:schemaRef ds:uri="3fe65f92-cd46-4261-89f6-233e7e3500e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収支精算書（別紙様式第2-2号）</vt:lpstr>
      <vt:lpstr>収支精算書_記載事例</vt:lpstr>
      <vt:lpstr>支出の部明細表</vt:lpstr>
      <vt:lpstr>明細表_記載事例 </vt:lpstr>
      <vt:lpstr>支出の部明細表!Print_Area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飯田 敏雅</dc:creator>
  <cp:keywords/>
  <dc:description/>
  <cp:lastModifiedBy>倉本 潤季</cp:lastModifiedBy>
  <cp:revision/>
  <dcterms:created xsi:type="dcterms:W3CDTF">2015-07-06T01:22:21Z</dcterms:created>
  <dcterms:modified xsi:type="dcterms:W3CDTF">2026-05-01T07:26:06Z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0x01010053E3E9E0E59072469D176322748526F8</vt:lpwstr>
  </property>
  <property fmtid="{D5CDD505-2E9C-101B-9397-08002B2CF9AE}" pid="3" name="MediaServiceImageTags">
    <vt:lpwstr/>
  </property>
</Properties>
</file>