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ifpro.sharepoint.com/sites/msteams_aada98/Shared Documents/1_可視化/実証調査_外部委託/アップ用の変更履歴やコメント削除版を格納するフォルダ/"/>
    </mc:Choice>
  </mc:AlternateContent>
  <xr:revisionPtr revIDLastSave="0" documentId="8_{9C456098-0EA0-4A82-AB9F-0B684B1E578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様式" sheetId="1" r:id="rId1"/>
    <sheet name="具体例" sheetId="4" r:id="rId2"/>
  </sheets>
  <definedNames>
    <definedName name="_xlnm.Print_Area" localSheetId="1">具体例!$B$2:$I$41</definedName>
    <definedName name="_xlnm.Print_Area" localSheetId="0">様式!$B$1:$I$47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4" l="1"/>
  <c r="H14" i="4"/>
  <c r="H15" i="4"/>
  <c r="H16" i="4"/>
  <c r="H17" i="4"/>
  <c r="H12" i="4"/>
  <c r="H9" i="4"/>
  <c r="H8" i="4"/>
  <c r="H11" i="4"/>
  <c r="H10" i="4"/>
  <c r="H4" i="4"/>
  <c r="H5" i="4"/>
  <c r="H6" i="4"/>
  <c r="H4" i="1"/>
  <c r="H3" i="1" s="1"/>
  <c r="H5" i="1"/>
  <c r="H6" i="1"/>
  <c r="H9" i="1"/>
  <c r="H8" i="1" s="1"/>
  <c r="H11" i="1"/>
  <c r="H10" i="1"/>
  <c r="H13" i="1"/>
  <c r="H12" i="1" s="1"/>
  <c r="H14" i="1"/>
  <c r="H15" i="1"/>
  <c r="H17" i="1"/>
  <c r="H16" i="1" s="1"/>
  <c r="H18" i="1"/>
  <c r="H20" i="1"/>
  <c r="H19" i="1" s="1"/>
  <c r="H21" i="1"/>
  <c r="H39" i="1"/>
  <c r="H40" i="1"/>
  <c r="H38" i="1"/>
  <c r="H27" i="1"/>
  <c r="H28" i="1"/>
  <c r="H26" i="1"/>
  <c r="H30" i="1"/>
  <c r="H29" i="1" s="1"/>
  <c r="H31" i="1"/>
  <c r="H33" i="1"/>
  <c r="H32" i="1" s="1"/>
  <c r="H34" i="1"/>
  <c r="H36" i="1"/>
  <c r="H37" i="1"/>
  <c r="H35" i="1"/>
  <c r="H19" i="4"/>
  <c r="H18" i="4"/>
  <c r="H21" i="4"/>
  <c r="H20" i="4"/>
  <c r="H23" i="4"/>
  <c r="H22" i="4"/>
  <c r="H25" i="4"/>
  <c r="H24" i="4"/>
  <c r="H27" i="4"/>
  <c r="H26" i="4"/>
  <c r="H29" i="4"/>
  <c r="H28" i="4"/>
  <c r="H31" i="4"/>
  <c r="H30" i="4"/>
  <c r="H33" i="4"/>
  <c r="H32" i="4" s="1"/>
  <c r="H35" i="4"/>
  <c r="H34" i="4"/>
  <c r="H24" i="1"/>
  <c r="H22" i="1"/>
  <c r="H7" i="1" l="1"/>
  <c r="H3" i="4"/>
  <c r="H7" i="4"/>
  <c r="H44" i="1" l="1"/>
  <c r="H41" i="1"/>
  <c r="H42" i="1" s="1"/>
  <c r="H36" i="4"/>
  <c r="H37" i="4" s="1"/>
  <c r="H39" i="4" s="1"/>
  <c r="H40" i="4" s="1"/>
  <c r="H41" i="4" s="1"/>
  <c r="H45" i="1" l="1"/>
  <c r="H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asministrator</author>
  </authors>
  <commentList>
    <comment ref="E4" authorId="0" shapeId="0" xr:uid="{00000000-0006-0000-0100-000001000000}">
      <text>
        <r>
          <rPr>
            <sz val="10.5"/>
            <color indexed="81"/>
            <rFont val="ＭＳ Ｐゴシック"/>
            <family val="3"/>
            <charset val="128"/>
          </rPr>
          <t>①別途、</t>
        </r>
        <r>
          <rPr>
            <b/>
            <sz val="10.5"/>
            <color indexed="81"/>
            <rFont val="ＭＳ Ｐゴシック"/>
            <family val="3"/>
            <charset val="128"/>
          </rPr>
          <t>人件費積算の根拠となる書類</t>
        </r>
        <r>
          <rPr>
            <sz val="10.5"/>
            <color indexed="81"/>
            <rFont val="ＭＳ Ｐゴシック"/>
            <family val="3"/>
            <charset val="128"/>
          </rPr>
          <t>を添付してください。
②属人ごとに記入してください。</t>
        </r>
      </text>
    </comment>
    <comment ref="H7" authorId="0" shapeId="0" xr:uid="{00000000-0006-0000-0100-000002000000}">
      <text>
        <r>
          <rPr>
            <sz val="10.5"/>
            <color indexed="81"/>
            <rFont val="ＭＳ Ｐゴシック"/>
            <family val="3"/>
            <charset val="128"/>
          </rPr>
          <t>区分ごと、費目ごとの小計を記入してください。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3" authorId="0" shapeId="0" xr:uid="{00000000-0006-0000-0100-000003000000}">
      <text>
        <r>
          <rPr>
            <b/>
            <sz val="10.5"/>
            <color indexed="81"/>
            <rFont val="ＭＳ Ｐゴシック"/>
            <family val="3"/>
            <charset val="128"/>
          </rPr>
          <t>エコノミークラスの運賃</t>
        </r>
        <r>
          <rPr>
            <sz val="10.5"/>
            <color indexed="81"/>
            <rFont val="ＭＳ Ｐゴシック"/>
            <family val="3"/>
            <charset val="128"/>
          </rPr>
          <t>を計上してください。</t>
        </r>
      </text>
    </comment>
    <comment ref="D14" authorId="0" shapeId="0" xr:uid="{00000000-0006-0000-0100-000004000000}">
      <text>
        <r>
          <rPr>
            <sz val="10.5"/>
            <color indexed="81"/>
            <rFont val="ＭＳ Ｐゴシック"/>
            <family val="3"/>
            <charset val="128"/>
          </rPr>
          <t>複数の単価を用いて計上する場合には、単価ごとに記入してください。</t>
        </r>
      </text>
    </comment>
    <comment ref="I27" authorId="0" shapeId="0" xr:uid="{00000000-0006-0000-0100-000005000000}">
      <text>
        <r>
          <rPr>
            <sz val="10.5"/>
            <color indexed="81"/>
            <rFont val="ＭＳ Ｐゴシック"/>
            <family val="3"/>
            <charset val="128"/>
          </rPr>
          <t xml:space="preserve">現地での単価を用いる場合でも、日本円に換算して計上してください。その際、レートも明記してください。
</t>
        </r>
      </text>
    </comment>
  </commentList>
</comments>
</file>

<file path=xl/sharedStrings.xml><?xml version="1.0" encoding="utf-8"?>
<sst xmlns="http://schemas.openxmlformats.org/spreadsheetml/2006/main" count="107" uniqueCount="67">
  <si>
    <t>経費見積様式</t>
    <phoneticPr fontId="2"/>
  </si>
  <si>
    <t>区分</t>
    <rPh sb="0" eb="2">
      <t>クブン</t>
    </rPh>
    <phoneticPr fontId="2"/>
  </si>
  <si>
    <t>費目</t>
    <rPh sb="0" eb="2">
      <t>ヒモク</t>
    </rPh>
    <phoneticPr fontId="2"/>
  </si>
  <si>
    <t>細目</t>
    <rPh sb="0" eb="2">
      <t>サイモク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</si>
  <si>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</si>
  <si>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</si>
  <si>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</si>
  <si>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</si>
  <si>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</si>
  <si>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II. 直接経費</t>
    <rPh sb="4" eb="6">
      <t>チョクセツ</t>
    </rPh>
    <rPh sb="6" eb="8">
      <t>ケイヒ</t>
    </rPh>
    <phoneticPr fontId="2"/>
  </si>
  <si>
    <t>賃金</t>
    <rPh sb="0" eb="2">
      <t>チンギン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</si>
  <si>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</si>
  <si>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</si>
  <si>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</si>
  <si>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</si>
  <si>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翻訳料</t>
    <rPh sb="0" eb="2">
      <t>ホンヤク</t>
    </rPh>
    <rPh sb="2" eb="3">
      <t>リョウ</t>
    </rPh>
    <phoneticPr fontId="2"/>
  </si>
  <si>
    <t>通訳料</t>
    <rPh sb="0" eb="2">
      <t>ツウヤク</t>
    </rPh>
    <rPh sb="2" eb="3">
      <t>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</si>
  <si>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</si>
  <si>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資料購入費</t>
    <rPh sb="0" eb="2">
      <t>シリョウ</t>
    </rPh>
    <rPh sb="2" eb="5">
      <t>コウニュウヒ</t>
    </rPh>
    <phoneticPr fontId="2"/>
  </si>
  <si>
    <t>調査用資機材購入費</t>
    <rPh sb="0" eb="3">
      <t>チョウサヨウ</t>
    </rPh>
    <rPh sb="3" eb="6">
      <t>シキザイ</t>
    </rPh>
    <rPh sb="6" eb="9">
      <t>コウニュウヒ</t>
    </rPh>
    <phoneticPr fontId="2"/>
  </si>
  <si>
    <t>傭人費</t>
    <rPh sb="0" eb="1">
      <t>ヨウ</t>
    </rPh>
    <rPh sb="1" eb="2">
      <t>ヒト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</si>
  <si>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</si>
  <si>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小計（I+II）</t>
    <rPh sb="0" eb="2">
      <t>ショウケイ</t>
    </rPh>
    <phoneticPr fontId="2"/>
  </si>
  <si>
    <r>
      <t>III. 一般管理費</t>
    </r>
    <r>
      <rPr>
        <b/>
        <vertAlign val="superscript"/>
        <sz val="11"/>
        <color theme="1"/>
        <rFont val="Meiryo UI"/>
        <family val="3"/>
        <charset val="128"/>
      </rPr>
      <t>※</t>
    </r>
    <rPh sb="5" eb="7">
      <t>イッパン</t>
    </rPh>
    <rPh sb="7" eb="10">
      <t>カンリヒ</t>
    </rPh>
    <phoneticPr fontId="2"/>
  </si>
  <si>
    <t>IV. 再委託費</t>
    <rPh sb="4" eb="7">
      <t>サイイタク</t>
    </rPh>
    <rPh sb="7" eb="8">
      <t>ヒ</t>
    </rPh>
    <phoneticPr fontId="2"/>
  </si>
  <si>
    <t>合計（I+II+III+IV）</t>
    <rPh sb="0" eb="2">
      <t>ゴウケイ</t>
    </rPh>
    <phoneticPr fontId="2"/>
  </si>
  <si>
    <t>消費税及び地方消費税額（10%）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</si>
  <si>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総計（税込）</t>
    <rPh sb="0" eb="2">
      <t>ソウケイ</t>
    </rPh>
    <rPh sb="3" eb="5">
      <t>ゼイコミ</t>
    </rPh>
    <phoneticPr fontId="2"/>
  </si>
  <si>
    <t>※：必要に応じて一般管理費（（人件費＋直接経費）の15%以内）の請求もできます</t>
    <rPh sb="2" eb="4">
      <t>ヒツヨウ</t>
    </rPh>
    <rPh sb="5" eb="6">
      <t>オウ</t>
    </rPh>
    <rPh sb="8" eb="10">
      <t>イッパン</t>
    </rPh>
    <rPh sb="10" eb="13">
      <t>カンリヒ</t>
    </rPh>
    <rPh sb="15" eb="18">
      <t>ジンケンヒ</t>
    </rPh>
    <rPh sb="19" eb="21">
      <t>チョクセツ</t>
    </rPh>
    <rPh sb="21" eb="23">
      <t>ケイヒ</t>
    </rPh>
    <rPh sb="28" eb="30">
      <t>イナイ</t>
    </rPh>
    <rPh sb="32" eb="34">
      <t>セイキュウ</t>
    </rPh>
    <phoneticPr fontId="8"/>
  </si>
  <si>
    <t>主任研究員A</t>
    <rPh sb="0" eb="2">
      <t>シュニン</t>
    </rPh>
    <rPh sb="2" eb="5">
      <t>ケンキュウイン</t>
    </rPh>
    <phoneticPr fontId="2"/>
  </si>
  <si>
    <t>時間・人</t>
    <rPh sb="0" eb="2">
      <t>ジカン</t>
    </rPh>
    <rPh sb="3" eb="4">
      <t>ヒト</t>
    </rPh>
    <phoneticPr fontId="2"/>
  </si>
  <si>
    <t>主任研究員B</t>
    <rPh sb="0" eb="2">
      <t>シュニン</t>
    </rPh>
    <rPh sb="2" eb="5">
      <t>ケンキュウイン</t>
    </rPh>
    <phoneticPr fontId="2"/>
  </si>
  <si>
    <t>研究員C</t>
    <rPh sb="0" eb="3">
      <t>ケンキュウイン</t>
    </rPh>
    <phoneticPr fontId="2"/>
  </si>
  <si>
    <t>アルバイト賃金</t>
    <rPh sb="5" eb="7">
      <t>チンギン</t>
    </rPh>
    <phoneticPr fontId="2"/>
  </si>
  <si>
    <t>1名を予定</t>
    <rPh sb="1" eb="2">
      <t>メイ</t>
    </rPh>
    <rPh sb="3" eb="5">
      <t>ヨテイ</t>
    </rPh>
    <phoneticPr fontId="2"/>
  </si>
  <si>
    <t>現地専門家</t>
    <rPh sb="0" eb="2">
      <t>ゲンチ</t>
    </rPh>
    <rPh sb="2" eb="5">
      <t>センモンカ</t>
    </rPh>
    <phoneticPr fontId="2"/>
  </si>
  <si>
    <t>人・日</t>
    <rPh sb="0" eb="1">
      <t>ニン</t>
    </rPh>
    <rPh sb="2" eb="3">
      <t>ニチ</t>
    </rPh>
    <phoneticPr fontId="2"/>
  </si>
  <si>
    <t>海外航空券</t>
    <rPh sb="0" eb="2">
      <t>カイガイ</t>
    </rPh>
    <rPh sb="2" eb="5">
      <t>コウクウケン</t>
    </rPh>
    <phoneticPr fontId="2"/>
  </si>
  <si>
    <t>人・回</t>
    <rPh sb="0" eb="1">
      <t>ニン</t>
    </rPh>
    <rPh sb="2" eb="3">
      <t>カイ</t>
    </rPh>
    <phoneticPr fontId="2"/>
  </si>
  <si>
    <t>主任研究員2名出張：10日間×2回
研究員1名出張：15日×3回</t>
    <rPh sb="0" eb="2">
      <t>シュニン</t>
    </rPh>
    <rPh sb="2" eb="5">
      <t>ケンキュウイン</t>
    </rPh>
    <rPh sb="6" eb="7">
      <t>メイ</t>
    </rPh>
    <rPh sb="7" eb="9">
      <t>シュッチョウ</t>
    </rPh>
    <rPh sb="12" eb="14">
      <t>ニチカン</t>
    </rPh>
    <rPh sb="16" eb="17">
      <t>カイ</t>
    </rPh>
    <rPh sb="18" eb="21">
      <t>ケンキュウイン</t>
    </rPh>
    <rPh sb="22" eb="23">
      <t>メイ</t>
    </rPh>
    <rPh sb="23" eb="25">
      <t>シュッチョウ</t>
    </rPh>
    <rPh sb="28" eb="29">
      <t>ニチ</t>
    </rPh>
    <rPh sb="31" eb="32">
      <t>カイ</t>
    </rPh>
    <phoneticPr fontId="2"/>
  </si>
  <si>
    <t>日当</t>
    <rPh sb="0" eb="2">
      <t>ニットウ</t>
    </rPh>
    <phoneticPr fontId="2"/>
  </si>
  <si>
    <t>主任研究員2名×20日</t>
    <rPh sb="0" eb="2">
      <t>シュニン</t>
    </rPh>
    <rPh sb="2" eb="5">
      <t>ケンキュウイン</t>
    </rPh>
    <rPh sb="6" eb="7">
      <t>メイ</t>
    </rPh>
    <rPh sb="10" eb="11">
      <t>ニチ</t>
    </rPh>
    <phoneticPr fontId="2"/>
  </si>
  <si>
    <t>（外国旅行）</t>
    <rPh sb="1" eb="3">
      <t>ガイコク</t>
    </rPh>
    <rPh sb="3" eb="5">
      <t>リョコウ</t>
    </rPh>
    <phoneticPr fontId="2"/>
  </si>
  <si>
    <t>研究員1名×45日</t>
    <rPh sb="0" eb="3">
      <t>ケンキュウイン</t>
    </rPh>
    <rPh sb="4" eb="5">
      <t>メイ</t>
    </rPh>
    <rPh sb="8" eb="9">
      <t>ニチ</t>
    </rPh>
    <phoneticPr fontId="2"/>
  </si>
  <si>
    <t>宿泊費</t>
    <rPh sb="0" eb="3">
      <t>シュクハクヒ</t>
    </rPh>
    <phoneticPr fontId="2"/>
  </si>
  <si>
    <t>人・泊</t>
    <rPh sb="0" eb="1">
      <t>ヒト</t>
    </rPh>
    <rPh sb="2" eb="3">
      <t>ハク</t>
    </rPh>
    <phoneticPr fontId="2"/>
  </si>
  <si>
    <t>主任研究員2名×18泊</t>
    <rPh sb="0" eb="5">
      <t>シュニンケンキュウイン</t>
    </rPh>
    <rPh sb="6" eb="7">
      <t>メイ</t>
    </rPh>
    <phoneticPr fontId="2"/>
  </si>
  <si>
    <t>研究員1名×42泊</t>
    <rPh sb="0" eb="3">
      <t>ケンキュウイン</t>
    </rPh>
    <rPh sb="4" eb="5">
      <t>メイ</t>
    </rPh>
    <rPh sb="8" eb="9">
      <t>ハク</t>
    </rPh>
    <phoneticPr fontId="2"/>
  </si>
  <si>
    <t>コピー用紙</t>
    <rPh sb="3" eb="5">
      <t>ヨウシ</t>
    </rPh>
    <phoneticPr fontId="2"/>
  </si>
  <si>
    <t>式</t>
    <rPh sb="0" eb="1">
      <t>シキ</t>
    </rPh>
    <phoneticPr fontId="2"/>
  </si>
  <si>
    <t>報告書印刷</t>
    <rPh sb="0" eb="3">
      <t>ホウコクショ</t>
    </rPh>
    <rPh sb="3" eb="5">
      <t>インサツ</t>
    </rPh>
    <phoneticPr fontId="2"/>
  </si>
  <si>
    <t>部</t>
    <rPh sb="0" eb="1">
      <t>ブ</t>
    </rPh>
    <phoneticPr fontId="2"/>
  </si>
  <si>
    <t>現地語資料</t>
    <rPh sb="0" eb="2">
      <t>ゲンチ</t>
    </rPh>
    <rPh sb="2" eb="3">
      <t>ゴ</t>
    </rPh>
    <rPh sb="3" eb="5">
      <t>シリョウ</t>
    </rPh>
    <phoneticPr fontId="2"/>
  </si>
  <si>
    <t>枚</t>
    <rPh sb="0" eb="1">
      <t>マイ</t>
    </rPh>
    <phoneticPr fontId="2"/>
  </si>
  <si>
    <t>インドネシア語→日本語</t>
    <rPh sb="6" eb="7">
      <t>ゴ</t>
    </rPh>
    <rPh sb="8" eb="11">
      <t>ニホンゴ</t>
    </rPh>
    <phoneticPr fontId="2"/>
  </si>
  <si>
    <t>現地通訳</t>
    <rPh sb="0" eb="2">
      <t>ゲンチ</t>
    </rPh>
    <rPh sb="2" eb="4">
      <t>ツウヤク</t>
    </rPh>
    <phoneticPr fontId="2"/>
  </si>
  <si>
    <t>日</t>
    <rPh sb="0" eb="1">
      <t>ニチ</t>
    </rPh>
    <phoneticPr fontId="2"/>
  </si>
  <si>
    <t>現地車輛借上げ</t>
    <rPh sb="0" eb="2">
      <t>ゲンチ</t>
    </rPh>
    <rPh sb="2" eb="4">
      <t>シャリョウ</t>
    </rPh>
    <rPh sb="4" eb="6">
      <t>カリア</t>
    </rPh>
    <phoneticPr fontId="2"/>
  </si>
  <si>
    <t>1,000,000Rp/日
（1円＝108Rp）</t>
    <rPh sb="12" eb="13">
      <t>ニチ</t>
    </rPh>
    <rPh sb="16" eb="17">
      <t>エン</t>
    </rPh>
    <phoneticPr fontId="2"/>
  </si>
  <si>
    <t>図書</t>
    <rPh sb="0" eb="2">
      <t>トショ</t>
    </rPh>
    <phoneticPr fontId="2"/>
  </si>
  <si>
    <t>冊</t>
    <rPh sb="0" eb="1">
      <t>サツ</t>
    </rPh>
    <phoneticPr fontId="2"/>
  </si>
  <si>
    <t>苗畑資材</t>
    <rPh sb="0" eb="1">
      <t>ナエ</t>
    </rPh>
    <rPh sb="1" eb="2">
      <t>ハタ</t>
    </rPh>
    <rPh sb="2" eb="4">
      <t>シザイ</t>
    </rPh>
    <phoneticPr fontId="2"/>
  </si>
  <si>
    <t>データ収集補助</t>
    <rPh sb="3" eb="5">
      <t>シュウシュウ</t>
    </rPh>
    <rPh sb="5" eb="7">
      <t>ホジョ</t>
    </rPh>
    <phoneticPr fontId="2"/>
  </si>
  <si>
    <t>2名×10日間</t>
    <rPh sb="1" eb="2">
      <t>メイ</t>
    </rPh>
    <rPh sb="5" eb="7">
      <t>ニチカン</t>
    </rPh>
    <phoneticPr fontId="2"/>
  </si>
  <si>
    <t>シムカード（海外）</t>
    <rPh sb="6" eb="8">
      <t>カイガイ</t>
    </rPh>
    <phoneticPr fontId="2"/>
  </si>
  <si>
    <t>現地植林地管理費</t>
    <rPh sb="0" eb="2">
      <t>ゲンチ</t>
    </rPh>
    <rPh sb="2" eb="4">
      <t>ショクリン</t>
    </rPh>
    <rPh sb="4" eb="5">
      <t>チ</t>
    </rPh>
    <rPh sb="5" eb="8">
      <t>カンリヒ</t>
    </rPh>
    <phoneticPr fontId="2"/>
  </si>
  <si>
    <t>I. 人件費（外部人材）</t>
    <rPh sb="3" eb="6">
      <t>ジンケンヒ</t>
    </rPh>
    <rPh sb="7" eb="11">
      <t>ガイブジンザイ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</si>
</sst>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10.5"/>
      <color indexed="81"/>
      <name val="ＭＳ Ｐゴシック"/>
      <family val="3"/>
      <charset val="128"/>
    </font>
    <font>
      <b/>
      <sz val="10.5"/>
      <color indexed="81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vertAlign val="superscript"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3" borderId="0" xfId="0" applyFont="1" applyFill="1">
      <alignment vertical="center"/>
    </xf>
    <xf numFmtId="0" fontId="1" fillId="3" borderId="2" xfId="0" applyFont="1" applyFill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6" xfId="0" applyFont="1" applyFill="1" applyBorder="1">
      <alignment vertical="center"/>
    </xf>
    <xf numFmtId="0" fontId="1" fillId="0" borderId="4" xfId="0" applyFont="1" applyBorder="1" applyAlignment="1">
      <alignment horizontal="left" vertical="center"/>
    </xf>
    <xf numFmtId="176" fontId="1" fillId="0" borderId="6" xfId="0" applyNumberFormat="1" applyFont="1" applyBorder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>
      <alignment vertical="center"/>
    </xf>
    <xf numFmtId="0" fontId="1" fillId="2" borderId="17" xfId="0" applyFont="1" applyFill="1" applyBorder="1">
      <alignment vertical="center"/>
    </xf>
    <xf numFmtId="176" fontId="1" fillId="0" borderId="4" xfId="0" applyNumberFormat="1" applyFont="1" applyBorder="1">
      <alignment vertical="center"/>
    </xf>
    <xf numFmtId="0" fontId="1" fillId="0" borderId="18" xfId="0" applyFont="1" applyBorder="1">
      <alignment vertical="center"/>
    </xf>
    <xf numFmtId="176" fontId="1" fillId="0" borderId="5" xfId="0" applyNumberFormat="1" applyFont="1" applyBorder="1">
      <alignment vertical="center"/>
    </xf>
    <xf numFmtId="0" fontId="1" fillId="0" borderId="20" xfId="0" applyFont="1" applyBorder="1">
      <alignment vertical="center"/>
    </xf>
    <xf numFmtId="176" fontId="1" fillId="0" borderId="18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176" fontId="1" fillId="0" borderId="20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3" fillId="3" borderId="2" xfId="0" applyNumberFormat="1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9" xfId="0" applyFont="1" applyBorder="1">
      <alignment vertical="center"/>
    </xf>
    <xf numFmtId="176" fontId="1" fillId="0" borderId="9" xfId="0" applyNumberFormat="1" applyFont="1" applyBorder="1">
      <alignment vertical="center"/>
    </xf>
    <xf numFmtId="0" fontId="1" fillId="3" borderId="15" xfId="0" applyFont="1" applyFill="1" applyBorder="1">
      <alignment vertical="center"/>
    </xf>
    <xf numFmtId="0" fontId="1" fillId="3" borderId="23" xfId="0" applyFont="1" applyFill="1" applyBorder="1">
      <alignment vertical="center"/>
    </xf>
    <xf numFmtId="0" fontId="1" fillId="3" borderId="16" xfId="0" applyFont="1" applyFill="1" applyBorder="1">
      <alignment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176" fontId="3" fillId="4" borderId="25" xfId="0" applyNumberFormat="1" applyFont="1" applyFill="1" applyBorder="1" applyAlignment="1">
      <alignment horizontal="center" vertical="center"/>
    </xf>
    <xf numFmtId="176" fontId="3" fillId="4" borderId="21" xfId="0" applyNumberFormat="1" applyFont="1" applyFill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1" fillId="2" borderId="3" xfId="0" applyFont="1" applyFill="1" applyBorder="1">
      <alignment vertical="center"/>
    </xf>
    <xf numFmtId="176" fontId="3" fillId="0" borderId="3" xfId="0" applyNumberFormat="1" applyFont="1" applyBorder="1">
      <alignment vertical="center"/>
    </xf>
    <xf numFmtId="0" fontId="1" fillId="0" borderId="26" xfId="0" applyFont="1" applyBorder="1">
      <alignment vertical="center"/>
    </xf>
    <xf numFmtId="176" fontId="1" fillId="0" borderId="26" xfId="0" applyNumberFormat="1" applyFont="1" applyBorder="1">
      <alignment vertical="center"/>
    </xf>
    <xf numFmtId="0" fontId="1" fillId="0" borderId="27" xfId="0" applyFont="1" applyBorder="1">
      <alignment vertical="center"/>
    </xf>
    <xf numFmtId="176" fontId="3" fillId="2" borderId="8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6" fontId="3" fillId="3" borderId="8" xfId="0" applyNumberFormat="1" applyFont="1" applyFill="1" applyBorder="1">
      <alignment vertical="center"/>
    </xf>
    <xf numFmtId="176" fontId="3" fillId="3" borderId="28" xfId="0" applyNumberFormat="1" applyFont="1" applyFill="1" applyBorder="1">
      <alignment vertical="center"/>
    </xf>
    <xf numFmtId="176" fontId="1" fillId="0" borderId="3" xfId="0" applyNumberFormat="1" applyFont="1" applyBorder="1">
      <alignment vertical="center"/>
    </xf>
    <xf numFmtId="0" fontId="1" fillId="0" borderId="12" xfId="0" applyFont="1" applyBorder="1">
      <alignment vertical="center"/>
    </xf>
    <xf numFmtId="176" fontId="1" fillId="0" borderId="12" xfId="0" applyNumberFormat="1" applyFont="1" applyBorder="1">
      <alignment vertical="center"/>
    </xf>
    <xf numFmtId="176" fontId="1" fillId="0" borderId="22" xfId="0" applyNumberFormat="1" applyFont="1" applyBorder="1">
      <alignment vertical="center"/>
    </xf>
    <xf numFmtId="0" fontId="1" fillId="0" borderId="8" xfId="0" applyFont="1" applyBorder="1">
      <alignment vertical="center"/>
    </xf>
    <xf numFmtId="0" fontId="1" fillId="0" borderId="2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76" fontId="3" fillId="2" borderId="17" xfId="0" applyNumberFormat="1" applyFont="1" applyFill="1" applyBorder="1">
      <alignment vertical="center"/>
    </xf>
    <xf numFmtId="0" fontId="1" fillId="0" borderId="22" xfId="0" applyFont="1" applyBorder="1" applyAlignment="1">
      <alignment horizontal="left" vertical="center"/>
    </xf>
    <xf numFmtId="176" fontId="1" fillId="0" borderId="27" xfId="0" applyNumberFormat="1" applyFont="1" applyBorder="1">
      <alignment vertical="center"/>
    </xf>
    <xf numFmtId="0" fontId="1" fillId="0" borderId="29" xfId="0" applyFont="1" applyBorder="1">
      <alignment vertical="center"/>
    </xf>
    <xf numFmtId="0" fontId="1" fillId="2" borderId="14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" fillId="3" borderId="14" xfId="0" applyFont="1" applyFill="1" applyBorder="1">
      <alignment vertical="center"/>
    </xf>
    <xf numFmtId="176" fontId="3" fillId="4" borderId="24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100156</xdr:colOff>
      <xdr:row>1</xdr:row>
      <xdr:rowOff>15298</xdr:rowOff>
    </xdr:from>
    <xdr:to>
      <xdr:col>13</xdr:col>
      <xdr:colOff>369454</xdr:colOff>
      <xdr:row>6</xdr:row>
      <xdr:rowOff>24823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206056" y="637598"/>
          <a:ext cx="3012498" cy="1279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経費積算の具体例</a:t>
          </a:r>
          <a:endParaRPr kumimoji="1" lang="en-US" altLang="ja-JP" sz="14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kumimoji="1" lang="en-US" altLang="ja-JP" sz="14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様式は別シートにあります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47"/>
  <sheetViews>
    <sheetView zoomScale="75" zoomScaleNormal="75" workbookViewId="0">
      <selection activeCell="B4" sqref="B4"/>
    </sheetView>
  </sheetViews>
  <sheetFormatPr defaultColWidth="9" defaultRowHeight="15.75" x14ac:dyDescent="0.15"/>
  <cols>
    <col min="1" max="1" width="9" style="1"/>
    <col min="2" max="3" width="5.625" style="1" customWidth="1"/>
    <col min="4" max="4" width="20.625" style="1" customWidth="1"/>
    <col min="5" max="5" width="9.625" style="2" customWidth="1"/>
    <col min="6" max="6" width="7.625" style="1" customWidth="1"/>
    <col min="7" max="7" width="8.625" style="1" customWidth="1"/>
    <col min="8" max="8" width="12.625" style="2" customWidth="1"/>
    <col min="9" max="9" width="30.625" style="1" customWidth="1"/>
    <col min="10" max="16384" width="9" style="1"/>
  </cols>
  <sheetData>
    <row r="1" spans="1:9" ht="16.5" x14ac:dyDescent="0.15">
      <c r="B1" s="65" t="s">
        <v>0</v>
      </c>
    </row>
    <row r="2" spans="1:9" ht="18" customHeight="1" thickBot="1" x14ac:dyDescent="0.2">
      <c r="A2" s="29"/>
      <c r="B2" s="35" t="s">
        <v>1</v>
      </c>
      <c r="C2" s="35" t="s">
        <v>2</v>
      </c>
      <c r="D2" s="37" t="s">
        <v>3</v>
      </c>
      <c r="E2" s="38" t="s">
        <v>4</v>
      </c>
      <c r="F2" s="37" t="s">
        <v>5</v>
      </c>
      <c r="G2" s="35" t="s">
        <v>6</v>
      </c>
      <c r="H2" s="67" t="s">
        <v>7</v>
      </c>
      <c r="I2" s="35" t="s">
        <v>8</v>
      </c>
    </row>
    <row r="3" spans="1:9" ht="18" customHeight="1" thickTop="1" x14ac:dyDescent="0.15">
      <c r="A3" s="29"/>
      <c r="B3" s="71" t="s">
        <v>66</v>
      </c>
      <c r="C3" s="72"/>
      <c r="D3" s="72"/>
      <c r="E3" s="72"/>
      <c r="F3" s="72"/>
      <c r="G3" s="73"/>
      <c r="H3" s="52">
        <f>SUM(H4:H6)</f>
        <v>0</v>
      </c>
      <c r="I3" s="34"/>
    </row>
    <row r="4" spans="1:9" ht="18" customHeight="1" x14ac:dyDescent="0.15">
      <c r="A4" s="29"/>
      <c r="B4" s="66"/>
      <c r="C4" s="4"/>
      <c r="D4" s="5"/>
      <c r="E4" s="16"/>
      <c r="F4" s="5"/>
      <c r="G4" s="5"/>
      <c r="H4" s="16">
        <f>$E4*$F4</f>
        <v>0</v>
      </c>
      <c r="I4" s="5"/>
    </row>
    <row r="5" spans="1:9" ht="18" customHeight="1" x14ac:dyDescent="0.15">
      <c r="A5" s="29"/>
      <c r="B5" s="66"/>
      <c r="C5" s="4"/>
      <c r="D5" s="6"/>
      <c r="E5" s="18"/>
      <c r="F5" s="6"/>
      <c r="G5" s="6"/>
      <c r="H5" s="18">
        <f t="shared" ref="H5:H37" si="0">$E5*$F5</f>
        <v>0</v>
      </c>
      <c r="I5" s="27"/>
    </row>
    <row r="6" spans="1:9" ht="18" customHeight="1" x14ac:dyDescent="0.15">
      <c r="A6" s="29"/>
      <c r="B6" s="32"/>
      <c r="C6" s="33"/>
      <c r="D6" s="7"/>
      <c r="E6" s="12"/>
      <c r="F6" s="7"/>
      <c r="G6" s="7"/>
      <c r="H6" s="12">
        <f t="shared" si="0"/>
        <v>0</v>
      </c>
      <c r="I6" s="7"/>
    </row>
    <row r="7" spans="1:9" ht="18" customHeight="1" x14ac:dyDescent="0.15">
      <c r="A7" s="29"/>
      <c r="B7" s="74" t="s">
        <v>9</v>
      </c>
      <c r="C7" s="75"/>
      <c r="D7" s="75"/>
      <c r="E7" s="75"/>
      <c r="F7" s="75"/>
      <c r="G7" s="76"/>
      <c r="H7" s="24">
        <f>H8+H10+H12+H16+H19+H38+H26+H29+H32+H35</f>
        <v>0</v>
      </c>
      <c r="I7" s="40"/>
    </row>
    <row r="8" spans="1:9" ht="18" customHeight="1" x14ac:dyDescent="0.15">
      <c r="A8" s="29"/>
      <c r="B8" s="66"/>
      <c r="C8" s="80" t="s">
        <v>10</v>
      </c>
      <c r="D8" s="81"/>
      <c r="E8" s="81"/>
      <c r="F8" s="81"/>
      <c r="G8" s="82"/>
      <c r="H8" s="46">
        <f>SUM(H9:H9)</f>
        <v>0</v>
      </c>
      <c r="I8" s="41"/>
    </row>
    <row r="9" spans="1:9" ht="18" customHeight="1" x14ac:dyDescent="0.15">
      <c r="A9" s="29"/>
      <c r="B9" s="66"/>
      <c r="C9" s="64"/>
      <c r="D9" s="49"/>
      <c r="E9" s="61"/>
      <c r="F9" s="61"/>
      <c r="G9" s="50"/>
      <c r="H9" s="23">
        <f>$E9*$F9</f>
        <v>0</v>
      </c>
      <c r="I9" s="28"/>
    </row>
    <row r="10" spans="1:9" ht="18" customHeight="1" x14ac:dyDescent="0.15">
      <c r="A10" s="29"/>
      <c r="B10" s="66"/>
      <c r="C10" s="80" t="s">
        <v>11</v>
      </c>
      <c r="D10" s="81"/>
      <c r="E10" s="81"/>
      <c r="F10" s="81"/>
      <c r="G10" s="82"/>
      <c r="H10" s="48">
        <f>SUM(H11:H11)</f>
        <v>0</v>
      </c>
      <c r="I10" s="41"/>
    </row>
    <row r="11" spans="1:9" ht="18" customHeight="1" x14ac:dyDescent="0.15">
      <c r="A11" s="29"/>
      <c r="B11" s="66"/>
      <c r="C11" s="64"/>
      <c r="D11" s="61"/>
      <c r="E11" s="61"/>
      <c r="F11" s="61"/>
      <c r="G11" s="50"/>
      <c r="H11" s="23">
        <f>$E11*$F11</f>
        <v>0</v>
      </c>
      <c r="I11" s="28"/>
    </row>
    <row r="12" spans="1:9" ht="18" customHeight="1" x14ac:dyDescent="0.15">
      <c r="A12" s="29"/>
      <c r="B12" s="66"/>
      <c r="C12" s="80" t="s">
        <v>12</v>
      </c>
      <c r="D12" s="81"/>
      <c r="E12" s="81"/>
      <c r="F12" s="81"/>
      <c r="G12" s="82"/>
      <c r="H12" s="46">
        <f>SUM(H13:H15)</f>
        <v>0</v>
      </c>
      <c r="I12" s="41"/>
    </row>
    <row r="13" spans="1:9" ht="18" customHeight="1" x14ac:dyDescent="0.15">
      <c r="A13" s="29"/>
      <c r="B13" s="66"/>
      <c r="C13" s="8"/>
      <c r="D13" s="5"/>
      <c r="E13" s="16"/>
      <c r="F13" s="17"/>
      <c r="G13" s="17"/>
      <c r="H13" s="20">
        <f t="shared" si="0"/>
        <v>0</v>
      </c>
      <c r="I13" s="28"/>
    </row>
    <row r="14" spans="1:9" ht="18" customHeight="1" x14ac:dyDescent="0.15">
      <c r="A14" s="29"/>
      <c r="B14" s="66"/>
      <c r="C14" s="8"/>
      <c r="D14" s="6"/>
      <c r="E14" s="18"/>
      <c r="F14" s="19"/>
      <c r="G14" s="19"/>
      <c r="H14" s="22">
        <f t="shared" si="0"/>
        <v>0</v>
      </c>
      <c r="I14" s="6"/>
    </row>
    <row r="15" spans="1:9" ht="18" customHeight="1" x14ac:dyDescent="0.15">
      <c r="A15" s="29"/>
      <c r="B15" s="66"/>
      <c r="C15" s="8"/>
      <c r="D15" s="6"/>
      <c r="E15" s="18"/>
      <c r="F15" s="19"/>
      <c r="G15" s="19"/>
      <c r="H15" s="62">
        <f t="shared" si="0"/>
        <v>0</v>
      </c>
      <c r="I15" s="6"/>
    </row>
    <row r="16" spans="1:9" ht="18" customHeight="1" x14ac:dyDescent="0.15">
      <c r="A16" s="29"/>
      <c r="B16" s="66"/>
      <c r="C16" s="80" t="s">
        <v>13</v>
      </c>
      <c r="D16" s="81"/>
      <c r="E16" s="81"/>
      <c r="F16" s="81"/>
      <c r="G16" s="82"/>
      <c r="H16" s="48">
        <f>SUM(H17:H18)</f>
        <v>0</v>
      </c>
      <c r="I16" s="41"/>
    </row>
    <row r="17" spans="1:9" ht="18" customHeight="1" x14ac:dyDescent="0.15">
      <c r="A17" s="29"/>
      <c r="B17" s="66"/>
      <c r="C17" s="64"/>
      <c r="D17" s="11"/>
      <c r="E17" s="11"/>
      <c r="F17" s="11"/>
      <c r="G17" s="13"/>
      <c r="H17" s="20">
        <f>$E17*$F17</f>
        <v>0</v>
      </c>
      <c r="I17" s="5"/>
    </row>
    <row r="18" spans="1:9" ht="18" customHeight="1" x14ac:dyDescent="0.15">
      <c r="A18" s="29"/>
      <c r="B18" s="66"/>
      <c r="C18" s="10"/>
      <c r="D18" s="7"/>
      <c r="E18" s="12"/>
      <c r="F18" s="7"/>
      <c r="G18" s="14"/>
      <c r="H18" s="21">
        <f t="shared" si="0"/>
        <v>0</v>
      </c>
      <c r="I18" s="26"/>
    </row>
    <row r="19" spans="1:9" ht="18" customHeight="1" x14ac:dyDescent="0.15">
      <c r="A19" s="29"/>
      <c r="B19" s="66"/>
      <c r="C19" s="83" t="s">
        <v>14</v>
      </c>
      <c r="D19" s="84"/>
      <c r="E19" s="84"/>
      <c r="F19" s="84"/>
      <c r="G19" s="85"/>
      <c r="H19" s="47">
        <f>SUM(H20:H21)</f>
        <v>0</v>
      </c>
      <c r="I19" s="41"/>
    </row>
    <row r="20" spans="1:9" ht="18" customHeight="1" x14ac:dyDescent="0.15">
      <c r="A20" s="29"/>
      <c r="B20" s="66"/>
      <c r="C20" s="64"/>
      <c r="D20" s="11"/>
      <c r="E20" s="11"/>
      <c r="F20" s="11"/>
      <c r="G20" s="13"/>
      <c r="H20" s="20">
        <f>$E20*$F20</f>
        <v>0</v>
      </c>
      <c r="I20" s="5"/>
    </row>
    <row r="21" spans="1:9" ht="18" customHeight="1" x14ac:dyDescent="0.15">
      <c r="A21" s="29"/>
      <c r="B21" s="66"/>
      <c r="C21" s="8"/>
      <c r="D21" s="43"/>
      <c r="E21" s="44"/>
      <c r="F21" s="43"/>
      <c r="G21" s="45"/>
      <c r="H21" s="21">
        <f t="shared" si="0"/>
        <v>0</v>
      </c>
      <c r="I21" s="26"/>
    </row>
    <row r="22" spans="1:9" ht="20.100000000000001" customHeight="1" x14ac:dyDescent="0.15">
      <c r="A22" s="29"/>
      <c r="B22" s="66"/>
      <c r="C22" s="80" t="s">
        <v>15</v>
      </c>
      <c r="D22" s="81"/>
      <c r="E22" s="81"/>
      <c r="F22" s="81"/>
      <c r="G22" s="82"/>
      <c r="H22" s="47">
        <f>SUM(H23:H23)</f>
        <v>0</v>
      </c>
      <c r="I22" s="41"/>
    </row>
    <row r="23" spans="1:9" ht="20.100000000000001" customHeight="1" x14ac:dyDescent="0.15">
      <c r="A23" s="29"/>
      <c r="B23" s="66"/>
      <c r="C23" s="10"/>
      <c r="D23" s="25"/>
      <c r="E23" s="53"/>
      <c r="F23" s="25"/>
      <c r="G23" s="54"/>
      <c r="H23" s="55">
        <v>0</v>
      </c>
      <c r="I23" s="7"/>
    </row>
    <row r="24" spans="1:9" ht="20.100000000000001" customHeight="1" x14ac:dyDescent="0.15">
      <c r="A24" s="29"/>
      <c r="B24" s="66"/>
      <c r="C24" s="83" t="s">
        <v>16</v>
      </c>
      <c r="D24" s="84"/>
      <c r="E24" s="84"/>
      <c r="F24" s="84"/>
      <c r="G24" s="85"/>
      <c r="H24" s="47">
        <f>SUM(H25:H25)</f>
        <v>0</v>
      </c>
      <c r="I24" s="41"/>
    </row>
    <row r="25" spans="1:9" ht="20.100000000000001" customHeight="1" x14ac:dyDescent="0.15">
      <c r="A25" s="29"/>
      <c r="B25" s="66"/>
      <c r="C25" s="10"/>
      <c r="D25" s="25"/>
      <c r="E25" s="53"/>
      <c r="F25" s="25"/>
      <c r="G25" s="54"/>
      <c r="H25" s="55">
        <v>0</v>
      </c>
      <c r="I25" s="7"/>
    </row>
    <row r="26" spans="1:9" ht="18" customHeight="1" x14ac:dyDescent="0.15">
      <c r="A26" s="29"/>
      <c r="B26" s="66"/>
      <c r="C26" s="80" t="s">
        <v>17</v>
      </c>
      <c r="D26" s="81"/>
      <c r="E26" s="81"/>
      <c r="F26" s="81"/>
      <c r="G26" s="82"/>
      <c r="H26" s="47">
        <f>SUM(H27:H28)</f>
        <v>0</v>
      </c>
      <c r="I26" s="41"/>
    </row>
    <row r="27" spans="1:9" ht="18" customHeight="1" x14ac:dyDescent="0.15">
      <c r="A27" s="29"/>
      <c r="B27" s="66"/>
      <c r="C27" s="64"/>
      <c r="D27" s="11"/>
      <c r="E27" s="11"/>
      <c r="F27" s="11"/>
      <c r="G27" s="13"/>
      <c r="H27" s="20">
        <f>$E27*$F27</f>
        <v>0</v>
      </c>
      <c r="I27" s="28"/>
    </row>
    <row r="28" spans="1:9" ht="18" customHeight="1" x14ac:dyDescent="0.15">
      <c r="A28" s="29"/>
      <c r="B28" s="66"/>
      <c r="C28" s="8"/>
      <c r="D28" s="43"/>
      <c r="E28" s="44"/>
      <c r="F28" s="43"/>
      <c r="G28" s="45"/>
      <c r="H28" s="21">
        <f t="shared" si="0"/>
        <v>0</v>
      </c>
      <c r="I28" s="7"/>
    </row>
    <row r="29" spans="1:9" ht="18" customHeight="1" x14ac:dyDescent="0.15">
      <c r="A29" s="29"/>
      <c r="B29" s="66"/>
      <c r="C29" s="80" t="s">
        <v>18</v>
      </c>
      <c r="D29" s="81"/>
      <c r="E29" s="81"/>
      <c r="F29" s="81"/>
      <c r="G29" s="82"/>
      <c r="H29" s="47">
        <f>SUM(H30:H31)</f>
        <v>0</v>
      </c>
      <c r="I29" s="41"/>
    </row>
    <row r="30" spans="1:9" ht="18" customHeight="1" x14ac:dyDescent="0.15">
      <c r="A30" s="29"/>
      <c r="B30" s="66"/>
      <c r="C30" s="9"/>
      <c r="D30" s="13"/>
      <c r="E30" s="11"/>
      <c r="F30" s="11"/>
      <c r="G30" s="13"/>
      <c r="H30" s="20">
        <f>$E30*$F30</f>
        <v>0</v>
      </c>
      <c r="I30" s="28"/>
    </row>
    <row r="31" spans="1:9" ht="18" customHeight="1" x14ac:dyDescent="0.15">
      <c r="A31" s="29"/>
      <c r="B31" s="66"/>
      <c r="C31" s="10"/>
      <c r="D31" s="14"/>
      <c r="E31" s="12"/>
      <c r="F31" s="7"/>
      <c r="G31" s="14"/>
      <c r="H31" s="21">
        <f t="shared" si="0"/>
        <v>0</v>
      </c>
      <c r="I31" s="7"/>
    </row>
    <row r="32" spans="1:9" ht="18" customHeight="1" x14ac:dyDescent="0.15">
      <c r="A32" s="29"/>
      <c r="B32" s="66"/>
      <c r="C32" s="83" t="s">
        <v>19</v>
      </c>
      <c r="D32" s="84"/>
      <c r="E32" s="84"/>
      <c r="F32" s="84"/>
      <c r="G32" s="85"/>
      <c r="H32" s="47">
        <f>SUM(SUM(H33:H34))</f>
        <v>0</v>
      </c>
      <c r="I32" s="41"/>
    </row>
    <row r="33" spans="1:9" ht="18" customHeight="1" x14ac:dyDescent="0.15">
      <c r="A33" s="29"/>
      <c r="B33" s="66"/>
      <c r="C33" s="9"/>
      <c r="D33" s="13"/>
      <c r="E33" s="11"/>
      <c r="F33" s="11"/>
      <c r="G33" s="13"/>
      <c r="H33" s="20">
        <f>$E33*$F33</f>
        <v>0</v>
      </c>
      <c r="I33" s="5"/>
    </row>
    <row r="34" spans="1:9" ht="18" customHeight="1" x14ac:dyDescent="0.15">
      <c r="A34" s="29"/>
      <c r="B34" s="66"/>
      <c r="C34" s="10"/>
      <c r="D34" s="45"/>
      <c r="E34" s="44"/>
      <c r="F34" s="43"/>
      <c r="G34" s="45"/>
      <c r="H34" s="21">
        <f t="shared" si="0"/>
        <v>0</v>
      </c>
      <c r="I34" s="26"/>
    </row>
    <row r="35" spans="1:9" ht="18" customHeight="1" x14ac:dyDescent="0.15">
      <c r="A35" s="29"/>
      <c r="B35" s="66"/>
      <c r="C35" s="80" t="s">
        <v>20</v>
      </c>
      <c r="D35" s="81"/>
      <c r="E35" s="81"/>
      <c r="F35" s="81"/>
      <c r="G35" s="82"/>
      <c r="H35" s="47">
        <f>SUM(H36:H37)</f>
        <v>0</v>
      </c>
      <c r="I35" s="41"/>
    </row>
    <row r="36" spans="1:9" ht="18" customHeight="1" x14ac:dyDescent="0.15">
      <c r="A36" s="29"/>
      <c r="B36" s="66"/>
      <c r="C36" s="9"/>
      <c r="D36" s="11"/>
      <c r="E36" s="11"/>
      <c r="F36" s="11"/>
      <c r="G36" s="13"/>
      <c r="H36" s="20">
        <f>$E36*$F36</f>
        <v>0</v>
      </c>
      <c r="I36" s="28"/>
    </row>
    <row r="37" spans="1:9" ht="18" customHeight="1" x14ac:dyDescent="0.15">
      <c r="A37" s="29"/>
      <c r="B37" s="66"/>
      <c r="C37" s="15"/>
      <c r="D37" s="43"/>
      <c r="E37" s="44"/>
      <c r="F37" s="43"/>
      <c r="G37" s="45"/>
      <c r="H37" s="12">
        <f t="shared" si="0"/>
        <v>0</v>
      </c>
      <c r="I37" s="7"/>
    </row>
    <row r="38" spans="1:9" ht="18" customHeight="1" x14ac:dyDescent="0.15">
      <c r="A38" s="29"/>
      <c r="B38" s="66"/>
      <c r="C38" s="80" t="s">
        <v>21</v>
      </c>
      <c r="D38" s="81"/>
      <c r="E38" s="81"/>
      <c r="F38" s="81"/>
      <c r="G38" s="82"/>
      <c r="H38" s="47">
        <f>SUM(H39:H40)</f>
        <v>0</v>
      </c>
      <c r="I38" s="41"/>
    </row>
    <row r="39" spans="1:9" ht="18" customHeight="1" x14ac:dyDescent="0.15">
      <c r="A39" s="29"/>
      <c r="B39" s="66"/>
      <c r="C39" s="64"/>
      <c r="D39" s="11"/>
      <c r="E39" s="11"/>
      <c r="F39" s="11"/>
      <c r="G39" s="13"/>
      <c r="H39" s="20">
        <f>$E39*$F39</f>
        <v>0</v>
      </c>
      <c r="I39" s="28"/>
    </row>
    <row r="40" spans="1:9" ht="18" customHeight="1" x14ac:dyDescent="0.15">
      <c r="A40" s="29"/>
      <c r="B40" s="32"/>
      <c r="C40" s="10"/>
      <c r="D40" s="7"/>
      <c r="E40" s="12"/>
      <c r="F40" s="7"/>
      <c r="G40" s="14"/>
      <c r="H40" s="21">
        <f>$E40*$F40</f>
        <v>0</v>
      </c>
      <c r="I40" s="7"/>
    </row>
    <row r="41" spans="1:9" ht="18" customHeight="1" x14ac:dyDescent="0.15">
      <c r="A41" s="29"/>
      <c r="B41" s="86" t="s">
        <v>22</v>
      </c>
      <c r="C41" s="87"/>
      <c r="D41" s="87"/>
      <c r="E41" s="87"/>
      <c r="F41" s="87"/>
      <c r="G41" s="88"/>
      <c r="H41" s="51">
        <f>H3+H7</f>
        <v>0</v>
      </c>
      <c r="I41" s="40"/>
    </row>
    <row r="42" spans="1:9" ht="18" customHeight="1" x14ac:dyDescent="0.15">
      <c r="A42" s="29"/>
      <c r="B42" s="68" t="s">
        <v>23</v>
      </c>
      <c r="C42" s="69"/>
      <c r="D42" s="69"/>
      <c r="E42" s="69"/>
      <c r="F42" s="69"/>
      <c r="G42" s="70"/>
      <c r="H42" s="51">
        <f>H41*0.15</f>
        <v>0</v>
      </c>
      <c r="I42" s="40"/>
    </row>
    <row r="43" spans="1:9" ht="18" customHeight="1" x14ac:dyDescent="0.15">
      <c r="A43" s="29"/>
      <c r="B43" s="68" t="s">
        <v>24</v>
      </c>
      <c r="C43" s="69"/>
      <c r="D43" s="69"/>
      <c r="E43" s="69"/>
      <c r="F43" s="69"/>
      <c r="G43" s="70"/>
      <c r="H43" s="51">
        <v>0</v>
      </c>
      <c r="I43" s="40"/>
    </row>
    <row r="44" spans="1:9" ht="18" customHeight="1" x14ac:dyDescent="0.15">
      <c r="A44" s="29"/>
      <c r="B44" s="77" t="s">
        <v>25</v>
      </c>
      <c r="C44" s="78"/>
      <c r="D44" s="78"/>
      <c r="E44" s="78"/>
      <c r="F44" s="78"/>
      <c r="G44" s="79"/>
      <c r="H44" s="23">
        <f>H3+H7+H42+H43</f>
        <v>0</v>
      </c>
      <c r="I44" s="25"/>
    </row>
    <row r="45" spans="1:9" ht="18" customHeight="1" x14ac:dyDescent="0.15">
      <c r="A45" s="29"/>
      <c r="B45" s="77" t="s">
        <v>26</v>
      </c>
      <c r="C45" s="78"/>
      <c r="D45" s="78"/>
      <c r="E45" s="78"/>
      <c r="F45" s="78"/>
      <c r="G45" s="79"/>
      <c r="H45" s="23">
        <f>ROUNDDOWN(H44*0.1,0)</f>
        <v>0</v>
      </c>
      <c r="I45" s="25"/>
    </row>
    <row r="46" spans="1:9" ht="18" customHeight="1" x14ac:dyDescent="0.15">
      <c r="A46" s="29"/>
      <c r="B46" s="77" t="s">
        <v>27</v>
      </c>
      <c r="C46" s="78"/>
      <c r="D46" s="78"/>
      <c r="E46" s="78"/>
      <c r="F46" s="78"/>
      <c r="G46" s="79"/>
      <c r="H46" s="42">
        <f>SUM(H44:H45)</f>
        <v>0</v>
      </c>
      <c r="I46" s="25"/>
    </row>
    <row r="47" spans="1:9" x14ac:dyDescent="0.15">
      <c r="B47" s="1" t="s">
        <v>28</v>
      </c>
    </row>
  </sheetData>
  <mergeCells count="20">
    <mergeCell ref="C22:G22"/>
    <mergeCell ref="C24:G24"/>
    <mergeCell ref="B44:G44"/>
    <mergeCell ref="B45:G45"/>
    <mergeCell ref="B43:G43"/>
    <mergeCell ref="B3:G3"/>
    <mergeCell ref="B7:G7"/>
    <mergeCell ref="B42:G42"/>
    <mergeCell ref="B46:G46"/>
    <mergeCell ref="C8:G8"/>
    <mergeCell ref="C10:G10"/>
    <mergeCell ref="C12:G12"/>
    <mergeCell ref="C16:G16"/>
    <mergeCell ref="C19:G19"/>
    <mergeCell ref="C38:G38"/>
    <mergeCell ref="C26:G26"/>
    <mergeCell ref="C29:G29"/>
    <mergeCell ref="C32:G32"/>
    <mergeCell ref="C35:G35"/>
    <mergeCell ref="B41:G41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ignoredErrors>
    <ignoredError sqref="H12 H9:H10 H16 H19 H35 H32 H29 H26 H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tabSelected="1" zoomScale="75" zoomScaleNormal="75" workbookViewId="0">
      <selection activeCell="B4" sqref="B4"/>
    </sheetView>
  </sheetViews>
  <sheetFormatPr defaultColWidth="9" defaultRowHeight="15.75" x14ac:dyDescent="0.15"/>
  <cols>
    <col min="1" max="1" width="9" style="1"/>
    <col min="2" max="3" width="5.625" style="1" customWidth="1"/>
    <col min="4" max="4" width="20.625" style="1" customWidth="1"/>
    <col min="5" max="5" width="9.625" style="2" customWidth="1"/>
    <col min="6" max="6" width="7.625" style="1" customWidth="1"/>
    <col min="7" max="7" width="8.625" style="1" customWidth="1"/>
    <col min="8" max="8" width="12.625" style="2" customWidth="1"/>
    <col min="9" max="9" width="30.625" style="1" customWidth="1"/>
    <col min="10" max="16384" width="9" style="1"/>
  </cols>
  <sheetData>
    <row r="1" spans="1:9" x14ac:dyDescent="0.15">
      <c r="B1" s="30"/>
      <c r="C1" s="30"/>
      <c r="D1" s="30"/>
      <c r="E1" s="31"/>
      <c r="F1" s="30"/>
      <c r="G1" s="30"/>
      <c r="H1" s="31"/>
      <c r="I1" s="30"/>
    </row>
    <row r="2" spans="1:9" ht="20.100000000000001" customHeight="1" thickBot="1" x14ac:dyDescent="0.2">
      <c r="A2" s="29"/>
      <c r="B2" s="35" t="s">
        <v>1</v>
      </c>
      <c r="C2" s="36" t="s">
        <v>2</v>
      </c>
      <c r="D2" s="37" t="s">
        <v>3</v>
      </c>
      <c r="E2" s="38" t="s">
        <v>4</v>
      </c>
      <c r="F2" s="37" t="s">
        <v>5</v>
      </c>
      <c r="G2" s="35" t="s">
        <v>6</v>
      </c>
      <c r="H2" s="39" t="s">
        <v>7</v>
      </c>
      <c r="I2" s="35" t="s">
        <v>8</v>
      </c>
    </row>
    <row r="3" spans="1:9" ht="20.100000000000001" customHeight="1" thickTop="1" x14ac:dyDescent="0.15">
      <c r="A3" s="29"/>
      <c r="B3" s="75" t="s">
        <v>66</v>
      </c>
      <c r="C3" s="75"/>
      <c r="D3" s="75"/>
      <c r="E3" s="75"/>
      <c r="F3" s="75"/>
      <c r="G3" s="75"/>
      <c r="H3" s="24">
        <f>SUM(H4:H6)</f>
        <v>860000</v>
      </c>
      <c r="I3" s="34"/>
    </row>
    <row r="4" spans="1:9" ht="20.100000000000001" customHeight="1" x14ac:dyDescent="0.15">
      <c r="A4" s="29"/>
      <c r="B4" s="3"/>
      <c r="C4" s="4"/>
      <c r="D4" s="5" t="s">
        <v>29</v>
      </c>
      <c r="E4" s="16">
        <v>4000</v>
      </c>
      <c r="F4" s="5">
        <v>40</v>
      </c>
      <c r="G4" s="5" t="s">
        <v>30</v>
      </c>
      <c r="H4" s="20">
        <f>$E4*$F4</f>
        <v>160000</v>
      </c>
      <c r="I4" s="5"/>
    </row>
    <row r="5" spans="1:9" ht="20.100000000000001" customHeight="1" x14ac:dyDescent="0.15">
      <c r="A5" s="29"/>
      <c r="B5" s="3"/>
      <c r="C5" s="4"/>
      <c r="D5" s="6" t="s">
        <v>31</v>
      </c>
      <c r="E5" s="18">
        <v>3500</v>
      </c>
      <c r="F5" s="6">
        <v>80</v>
      </c>
      <c r="G5" s="6" t="s">
        <v>30</v>
      </c>
      <c r="H5" s="22">
        <f t="shared" ref="H5:H35" si="0">$E5*$F5</f>
        <v>280000</v>
      </c>
      <c r="I5" s="27"/>
    </row>
    <row r="6" spans="1:9" ht="20.100000000000001" customHeight="1" x14ac:dyDescent="0.15">
      <c r="A6" s="29"/>
      <c r="B6" s="32"/>
      <c r="C6" s="33"/>
      <c r="D6" s="7" t="s">
        <v>32</v>
      </c>
      <c r="E6" s="12">
        <v>3000</v>
      </c>
      <c r="F6" s="7">
        <v>140</v>
      </c>
      <c r="G6" s="7" t="s">
        <v>30</v>
      </c>
      <c r="H6" s="21">
        <f t="shared" si="0"/>
        <v>420000</v>
      </c>
      <c r="I6" s="7"/>
    </row>
    <row r="7" spans="1:9" ht="20.100000000000001" customHeight="1" x14ac:dyDescent="0.15">
      <c r="A7" s="29"/>
      <c r="B7" s="75" t="s">
        <v>9</v>
      </c>
      <c r="C7" s="75"/>
      <c r="D7" s="75"/>
      <c r="E7" s="75"/>
      <c r="F7" s="75"/>
      <c r="G7" s="76"/>
      <c r="H7" s="24">
        <f>H8+H10+H12+H18+H20+H22+H24+H26+H28+H30+H32+H34</f>
        <v>1760633</v>
      </c>
      <c r="I7" s="40"/>
    </row>
    <row r="8" spans="1:9" ht="20.100000000000001" customHeight="1" x14ac:dyDescent="0.15">
      <c r="A8" s="29"/>
      <c r="B8" s="3"/>
      <c r="C8" s="80" t="s">
        <v>10</v>
      </c>
      <c r="D8" s="81"/>
      <c r="E8" s="81"/>
      <c r="F8" s="81"/>
      <c r="G8" s="82"/>
      <c r="H8" s="46">
        <f>SUM(H9:H9)</f>
        <v>20000</v>
      </c>
      <c r="I8" s="41"/>
    </row>
    <row r="9" spans="1:9" ht="20.100000000000001" customHeight="1" x14ac:dyDescent="0.15">
      <c r="A9" s="29"/>
      <c r="B9" s="3"/>
      <c r="C9" s="10"/>
      <c r="D9" s="25" t="s">
        <v>33</v>
      </c>
      <c r="E9" s="53">
        <v>1000</v>
      </c>
      <c r="F9" s="25">
        <v>20</v>
      </c>
      <c r="G9" s="54" t="s">
        <v>30</v>
      </c>
      <c r="H9" s="55">
        <f>$E9*$F9</f>
        <v>20000</v>
      </c>
      <c r="I9" s="7" t="s">
        <v>34</v>
      </c>
    </row>
    <row r="10" spans="1:9" ht="20.100000000000001" customHeight="1" x14ac:dyDescent="0.15">
      <c r="A10" s="29"/>
      <c r="B10" s="3"/>
      <c r="C10" s="83" t="s">
        <v>11</v>
      </c>
      <c r="D10" s="84"/>
      <c r="E10" s="84"/>
      <c r="F10" s="84"/>
      <c r="G10" s="85"/>
      <c r="H10" s="47">
        <f>SUM(H11:H11)</f>
        <v>30000</v>
      </c>
      <c r="I10" s="41"/>
    </row>
    <row r="11" spans="1:9" ht="20.100000000000001" customHeight="1" x14ac:dyDescent="0.15">
      <c r="A11" s="29"/>
      <c r="B11" s="3"/>
      <c r="C11" s="8"/>
      <c r="D11" s="28" t="s">
        <v>35</v>
      </c>
      <c r="E11" s="56">
        <v>10000</v>
      </c>
      <c r="F11" s="28">
        <v>3</v>
      </c>
      <c r="G11" s="57" t="s">
        <v>36</v>
      </c>
      <c r="H11" s="55">
        <f t="shared" si="0"/>
        <v>30000</v>
      </c>
      <c r="I11" s="7"/>
    </row>
    <row r="12" spans="1:9" ht="20.100000000000001" customHeight="1" x14ac:dyDescent="0.15">
      <c r="A12" s="29"/>
      <c r="B12" s="3"/>
      <c r="C12" s="80" t="s">
        <v>12</v>
      </c>
      <c r="D12" s="81"/>
      <c r="E12" s="81"/>
      <c r="F12" s="81"/>
      <c r="G12" s="82"/>
      <c r="H12" s="47">
        <f>SUM(H13:H17)</f>
        <v>1238000</v>
      </c>
      <c r="I12" s="41"/>
    </row>
    <row r="13" spans="1:9" ht="39.950000000000003" customHeight="1" x14ac:dyDescent="0.15">
      <c r="A13" s="29"/>
      <c r="B13" s="3"/>
      <c r="C13" s="8"/>
      <c r="D13" s="5" t="s">
        <v>37</v>
      </c>
      <c r="E13" s="16">
        <v>100000</v>
      </c>
      <c r="F13" s="17">
        <v>5</v>
      </c>
      <c r="G13" s="17" t="s">
        <v>38</v>
      </c>
      <c r="H13" s="20">
        <f>$E13*$F13</f>
        <v>500000</v>
      </c>
      <c r="I13" s="58" t="s">
        <v>39</v>
      </c>
    </row>
    <row r="14" spans="1:9" ht="20.100000000000001" customHeight="1" x14ac:dyDescent="0.15">
      <c r="A14" s="29"/>
      <c r="B14" s="3"/>
      <c r="C14" s="8"/>
      <c r="D14" s="43" t="s">
        <v>40</v>
      </c>
      <c r="E14" s="18">
        <v>4200</v>
      </c>
      <c r="F14" s="19">
        <v>20</v>
      </c>
      <c r="G14" s="19" t="s">
        <v>36</v>
      </c>
      <c r="H14" s="22">
        <f t="shared" si="0"/>
        <v>84000</v>
      </c>
      <c r="I14" s="6" t="s">
        <v>41</v>
      </c>
    </row>
    <row r="15" spans="1:9" ht="20.100000000000001" customHeight="1" x14ac:dyDescent="0.15">
      <c r="A15" s="29"/>
      <c r="B15" s="3"/>
      <c r="C15" s="8"/>
      <c r="D15" s="63" t="s">
        <v>42</v>
      </c>
      <c r="E15" s="18">
        <v>3600</v>
      </c>
      <c r="F15" s="19">
        <v>20</v>
      </c>
      <c r="G15" s="19" t="s">
        <v>36</v>
      </c>
      <c r="H15" s="22">
        <f t="shared" si="0"/>
        <v>72000</v>
      </c>
      <c r="I15" s="6" t="s">
        <v>43</v>
      </c>
    </row>
    <row r="16" spans="1:9" ht="20.100000000000001" customHeight="1" x14ac:dyDescent="0.15">
      <c r="A16" s="29"/>
      <c r="B16" s="3"/>
      <c r="C16" s="8"/>
      <c r="D16" s="43" t="s">
        <v>44</v>
      </c>
      <c r="E16" s="18">
        <v>12900</v>
      </c>
      <c r="F16" s="19">
        <v>20</v>
      </c>
      <c r="G16" s="19" t="s">
        <v>45</v>
      </c>
      <c r="H16" s="22">
        <f t="shared" si="0"/>
        <v>258000</v>
      </c>
      <c r="I16" s="27" t="s">
        <v>46</v>
      </c>
    </row>
    <row r="17" spans="1:9" ht="20.100000000000001" customHeight="1" x14ac:dyDescent="0.15">
      <c r="A17" s="29"/>
      <c r="B17" s="3"/>
      <c r="C17" s="8"/>
      <c r="D17" s="26" t="s">
        <v>42</v>
      </c>
      <c r="E17" s="44">
        <v>10800</v>
      </c>
      <c r="F17" s="45">
        <v>30</v>
      </c>
      <c r="G17" s="45" t="s">
        <v>45</v>
      </c>
      <c r="H17" s="21">
        <f t="shared" si="0"/>
        <v>324000</v>
      </c>
      <c r="I17" s="7" t="s">
        <v>47</v>
      </c>
    </row>
    <row r="18" spans="1:9" ht="20.100000000000001" customHeight="1" x14ac:dyDescent="0.15">
      <c r="A18" s="29"/>
      <c r="B18" s="3"/>
      <c r="C18" s="80" t="s">
        <v>13</v>
      </c>
      <c r="D18" s="81"/>
      <c r="E18" s="81"/>
      <c r="F18" s="81"/>
      <c r="G18" s="82"/>
      <c r="H18" s="47">
        <f>SUM(H19:H19)</f>
        <v>5000</v>
      </c>
      <c r="I18" s="41"/>
    </row>
    <row r="19" spans="1:9" ht="20.100000000000001" customHeight="1" x14ac:dyDescent="0.15">
      <c r="A19" s="29"/>
      <c r="B19" s="3"/>
      <c r="C19" s="10"/>
      <c r="D19" s="25" t="s">
        <v>48</v>
      </c>
      <c r="E19" s="53">
        <v>5000</v>
      </c>
      <c r="F19" s="25">
        <v>1</v>
      </c>
      <c r="G19" s="54" t="s">
        <v>49</v>
      </c>
      <c r="H19" s="55">
        <f t="shared" si="0"/>
        <v>5000</v>
      </c>
      <c r="I19" s="26"/>
    </row>
    <row r="20" spans="1:9" ht="20.100000000000001" customHeight="1" x14ac:dyDescent="0.15">
      <c r="A20" s="29"/>
      <c r="B20" s="3"/>
      <c r="C20" s="83" t="s">
        <v>14</v>
      </c>
      <c r="D20" s="84"/>
      <c r="E20" s="84"/>
      <c r="F20" s="84"/>
      <c r="G20" s="85"/>
      <c r="H20" s="47">
        <f>SUM(H21:H21)</f>
        <v>1500</v>
      </c>
      <c r="I20" s="41"/>
    </row>
    <row r="21" spans="1:9" ht="20.100000000000001" customHeight="1" x14ac:dyDescent="0.15">
      <c r="A21" s="29"/>
      <c r="B21" s="3"/>
      <c r="C21" s="8"/>
      <c r="D21" s="28" t="s">
        <v>50</v>
      </c>
      <c r="E21" s="56">
        <v>500</v>
      </c>
      <c r="F21" s="28">
        <v>3</v>
      </c>
      <c r="G21" s="57" t="s">
        <v>51</v>
      </c>
      <c r="H21" s="55">
        <f t="shared" si="0"/>
        <v>1500</v>
      </c>
      <c r="I21" s="26"/>
    </row>
    <row r="22" spans="1:9" ht="20.100000000000001" customHeight="1" x14ac:dyDescent="0.15">
      <c r="A22" s="29"/>
      <c r="B22" s="3"/>
      <c r="C22" s="80" t="s">
        <v>15</v>
      </c>
      <c r="D22" s="81"/>
      <c r="E22" s="81"/>
      <c r="F22" s="81"/>
      <c r="G22" s="82"/>
      <c r="H22" s="47">
        <f>SUM(H23:H23)</f>
        <v>30000</v>
      </c>
      <c r="I22" s="41"/>
    </row>
    <row r="23" spans="1:9" ht="20.100000000000001" customHeight="1" x14ac:dyDescent="0.15">
      <c r="A23" s="29"/>
      <c r="B23" s="3"/>
      <c r="C23" s="10"/>
      <c r="D23" s="25" t="s">
        <v>52</v>
      </c>
      <c r="E23" s="53">
        <v>3000</v>
      </c>
      <c r="F23" s="25">
        <v>10</v>
      </c>
      <c r="G23" s="54" t="s">
        <v>53</v>
      </c>
      <c r="H23" s="55">
        <f t="shared" si="0"/>
        <v>30000</v>
      </c>
      <c r="I23" s="7" t="s">
        <v>54</v>
      </c>
    </row>
    <row r="24" spans="1:9" ht="20.100000000000001" customHeight="1" x14ac:dyDescent="0.15">
      <c r="A24" s="29"/>
      <c r="B24" s="3"/>
      <c r="C24" s="83" t="s">
        <v>16</v>
      </c>
      <c r="D24" s="84"/>
      <c r="E24" s="84"/>
      <c r="F24" s="84"/>
      <c r="G24" s="85"/>
      <c r="H24" s="47">
        <f>SUM(H25:H25)</f>
        <v>100000</v>
      </c>
      <c r="I24" s="41"/>
    </row>
    <row r="25" spans="1:9" ht="20.100000000000001" customHeight="1" x14ac:dyDescent="0.15">
      <c r="A25" s="29"/>
      <c r="B25" s="3"/>
      <c r="C25" s="10"/>
      <c r="D25" s="25" t="s">
        <v>55</v>
      </c>
      <c r="E25" s="53">
        <v>10000</v>
      </c>
      <c r="F25" s="25">
        <v>10</v>
      </c>
      <c r="G25" s="54" t="s">
        <v>56</v>
      </c>
      <c r="H25" s="55">
        <f t="shared" si="0"/>
        <v>100000</v>
      </c>
      <c r="I25" s="7"/>
    </row>
    <row r="26" spans="1:9" ht="20.100000000000001" customHeight="1" x14ac:dyDescent="0.15">
      <c r="A26" s="29"/>
      <c r="B26" s="3"/>
      <c r="C26" s="83" t="s">
        <v>17</v>
      </c>
      <c r="D26" s="84"/>
      <c r="E26" s="84"/>
      <c r="F26" s="84"/>
      <c r="G26" s="85"/>
      <c r="H26" s="47">
        <f>SUM(H27:H27)</f>
        <v>120133</v>
      </c>
      <c r="I26" s="41"/>
    </row>
    <row r="27" spans="1:9" ht="39.950000000000003" customHeight="1" x14ac:dyDescent="0.15">
      <c r="A27" s="29"/>
      <c r="B27" s="3"/>
      <c r="C27" s="10"/>
      <c r="D27" s="25" t="s">
        <v>57</v>
      </c>
      <c r="E27" s="53">
        <v>9241</v>
      </c>
      <c r="F27" s="25">
        <v>13</v>
      </c>
      <c r="G27" s="54" t="s">
        <v>56</v>
      </c>
      <c r="H27" s="55">
        <f t="shared" si="0"/>
        <v>120133</v>
      </c>
      <c r="I27" s="59" t="s">
        <v>58</v>
      </c>
    </row>
    <row r="28" spans="1:9" ht="20.100000000000001" customHeight="1" x14ac:dyDescent="0.15">
      <c r="A28" s="29"/>
      <c r="B28" s="3"/>
      <c r="C28" s="83" t="s">
        <v>18</v>
      </c>
      <c r="D28" s="84"/>
      <c r="E28" s="84"/>
      <c r="F28" s="84"/>
      <c r="G28" s="85"/>
      <c r="H28" s="47">
        <f>SUM(SUM(H29:H29))</f>
        <v>15000</v>
      </c>
      <c r="I28" s="41"/>
    </row>
    <row r="29" spans="1:9" ht="20.100000000000001" customHeight="1" x14ac:dyDescent="0.15">
      <c r="A29" s="29"/>
      <c r="B29" s="3"/>
      <c r="C29" s="8"/>
      <c r="D29" s="28" t="s">
        <v>59</v>
      </c>
      <c r="E29" s="56">
        <v>5000</v>
      </c>
      <c r="F29" s="28">
        <v>3</v>
      </c>
      <c r="G29" s="57" t="s">
        <v>60</v>
      </c>
      <c r="H29" s="55">
        <f t="shared" si="0"/>
        <v>15000</v>
      </c>
      <c r="I29" s="26"/>
    </row>
    <row r="30" spans="1:9" ht="18" customHeight="1" x14ac:dyDescent="0.15">
      <c r="A30" s="29"/>
      <c r="B30" s="3"/>
      <c r="C30" s="80" t="s">
        <v>19</v>
      </c>
      <c r="D30" s="81"/>
      <c r="E30" s="81"/>
      <c r="F30" s="81"/>
      <c r="G30" s="82"/>
      <c r="H30" s="47">
        <f>SUM(SUM(H31))</f>
        <v>150000</v>
      </c>
      <c r="I30" s="41"/>
    </row>
    <row r="31" spans="1:9" ht="18" customHeight="1" x14ac:dyDescent="0.15">
      <c r="A31" s="29"/>
      <c r="B31" s="3"/>
      <c r="C31" s="9"/>
      <c r="D31" s="13" t="s">
        <v>61</v>
      </c>
      <c r="E31" s="56">
        <v>150000</v>
      </c>
      <c r="F31" s="25">
        <v>1</v>
      </c>
      <c r="G31" s="13" t="s">
        <v>49</v>
      </c>
      <c r="H31" s="23">
        <f>$E31*$F31</f>
        <v>150000</v>
      </c>
      <c r="I31" s="5"/>
    </row>
    <row r="32" spans="1:9" ht="20.100000000000001" customHeight="1" x14ac:dyDescent="0.15">
      <c r="A32" s="29"/>
      <c r="B32" s="3"/>
      <c r="C32" s="80" t="s">
        <v>20</v>
      </c>
      <c r="D32" s="81"/>
      <c r="E32" s="81"/>
      <c r="F32" s="81"/>
      <c r="G32" s="82"/>
      <c r="H32" s="48">
        <f>SUM(H33:H33)</f>
        <v>50000</v>
      </c>
      <c r="I32" s="41"/>
    </row>
    <row r="33" spans="1:9" ht="20.100000000000001" customHeight="1" x14ac:dyDescent="0.15">
      <c r="A33" s="29"/>
      <c r="B33" s="3"/>
      <c r="C33" s="10"/>
      <c r="D33" s="25" t="s">
        <v>62</v>
      </c>
      <c r="E33" s="53">
        <v>5000</v>
      </c>
      <c r="F33" s="25">
        <v>10</v>
      </c>
      <c r="G33" s="54" t="s">
        <v>36</v>
      </c>
      <c r="H33" s="53">
        <f t="shared" si="0"/>
        <v>50000</v>
      </c>
      <c r="I33" s="7" t="s">
        <v>63</v>
      </c>
    </row>
    <row r="34" spans="1:9" ht="20.100000000000001" customHeight="1" x14ac:dyDescent="0.15">
      <c r="A34" s="29"/>
      <c r="B34" s="3"/>
      <c r="C34" s="83" t="s">
        <v>21</v>
      </c>
      <c r="D34" s="84"/>
      <c r="E34" s="84"/>
      <c r="F34" s="84"/>
      <c r="G34" s="85"/>
      <c r="H34" s="60">
        <f>SUM(H35:H35)</f>
        <v>1000</v>
      </c>
      <c r="I34" s="41"/>
    </row>
    <row r="35" spans="1:9" ht="20.100000000000001" customHeight="1" x14ac:dyDescent="0.15">
      <c r="A35" s="29"/>
      <c r="B35" s="3"/>
      <c r="C35" s="15"/>
      <c r="D35" s="5" t="s">
        <v>64</v>
      </c>
      <c r="E35" s="16">
        <v>1000</v>
      </c>
      <c r="F35" s="5">
        <v>1</v>
      </c>
      <c r="G35" s="17" t="s">
        <v>53</v>
      </c>
      <c r="H35" s="16">
        <f t="shared" si="0"/>
        <v>1000</v>
      </c>
      <c r="I35" s="5"/>
    </row>
    <row r="36" spans="1:9" ht="20.100000000000001" customHeight="1" x14ac:dyDescent="0.15">
      <c r="A36" s="29"/>
      <c r="B36" s="86" t="s">
        <v>22</v>
      </c>
      <c r="C36" s="87"/>
      <c r="D36" s="87"/>
      <c r="E36" s="87"/>
      <c r="F36" s="87"/>
      <c r="G36" s="88"/>
      <c r="H36" s="51">
        <f>H3+H7</f>
        <v>2620633</v>
      </c>
      <c r="I36" s="40"/>
    </row>
    <row r="37" spans="1:9" ht="20.100000000000001" customHeight="1" x14ac:dyDescent="0.15">
      <c r="A37" s="29"/>
      <c r="B37" s="68" t="s">
        <v>23</v>
      </c>
      <c r="C37" s="69"/>
      <c r="D37" s="69"/>
      <c r="E37" s="69"/>
      <c r="F37" s="69"/>
      <c r="G37" s="70"/>
      <c r="H37" s="51">
        <f>H36*0.15-117175+10500</f>
        <v>286419.95</v>
      </c>
      <c r="I37" s="40"/>
    </row>
    <row r="38" spans="1:9" ht="20.100000000000001" customHeight="1" x14ac:dyDescent="0.15">
      <c r="A38" s="29"/>
      <c r="B38" s="68" t="s">
        <v>24</v>
      </c>
      <c r="C38" s="69"/>
      <c r="D38" s="69"/>
      <c r="E38" s="69"/>
      <c r="F38" s="69"/>
      <c r="G38" s="70"/>
      <c r="H38" s="51">
        <v>1000000</v>
      </c>
      <c r="I38" s="40" t="s">
        <v>65</v>
      </c>
    </row>
    <row r="39" spans="1:9" ht="20.100000000000001" customHeight="1" x14ac:dyDescent="0.15">
      <c r="A39" s="29"/>
      <c r="B39" s="77" t="s">
        <v>25</v>
      </c>
      <c r="C39" s="78"/>
      <c r="D39" s="78"/>
      <c r="E39" s="78"/>
      <c r="F39" s="78"/>
      <c r="G39" s="79"/>
      <c r="H39" s="23">
        <f>H3+H7+H37+H38</f>
        <v>3907052.95</v>
      </c>
      <c r="I39" s="25"/>
    </row>
    <row r="40" spans="1:9" ht="20.100000000000001" customHeight="1" x14ac:dyDescent="0.15">
      <c r="A40" s="29"/>
      <c r="B40" s="77" t="s">
        <v>26</v>
      </c>
      <c r="C40" s="78"/>
      <c r="D40" s="78"/>
      <c r="E40" s="78"/>
      <c r="F40" s="78"/>
      <c r="G40" s="79"/>
      <c r="H40" s="23">
        <f>ROUNDDOWN(H39*0.1,0)</f>
        <v>390705</v>
      </c>
      <c r="I40" s="25"/>
    </row>
    <row r="41" spans="1:9" ht="20.100000000000001" customHeight="1" x14ac:dyDescent="0.15">
      <c r="A41" s="29"/>
      <c r="B41" s="77" t="s">
        <v>27</v>
      </c>
      <c r="C41" s="78"/>
      <c r="D41" s="78"/>
      <c r="E41" s="78"/>
      <c r="F41" s="78"/>
      <c r="G41" s="79"/>
      <c r="H41" s="42">
        <f>SUM(H39:H40)</f>
        <v>4297757.95</v>
      </c>
      <c r="I41" s="25"/>
    </row>
    <row r="42" spans="1:9" x14ac:dyDescent="0.15">
      <c r="B42" s="1" t="s">
        <v>28</v>
      </c>
    </row>
  </sheetData>
  <mergeCells count="20">
    <mergeCell ref="C28:G28"/>
    <mergeCell ref="C18:G18"/>
    <mergeCell ref="C20:G20"/>
    <mergeCell ref="C22:G22"/>
    <mergeCell ref="C24:G24"/>
    <mergeCell ref="C26:G26"/>
    <mergeCell ref="B3:G3"/>
    <mergeCell ref="B7:G7"/>
    <mergeCell ref="C8:G8"/>
    <mergeCell ref="C10:G10"/>
    <mergeCell ref="C12:G12"/>
    <mergeCell ref="B41:G41"/>
    <mergeCell ref="C30:G30"/>
    <mergeCell ref="C34:G34"/>
    <mergeCell ref="B36:G36"/>
    <mergeCell ref="B40:G40"/>
    <mergeCell ref="B38:G38"/>
    <mergeCell ref="B39:G39"/>
    <mergeCell ref="B37:G37"/>
    <mergeCell ref="C32:G32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ignoredErrors>
    <ignoredError sqref="H32 H28 H26 H24 H22 H20 H18 H9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E3E9E0E59072469D176322748526F8" ma:contentTypeVersion="16" ma:contentTypeDescription="新しいドキュメントを作成します。" ma:contentTypeScope="" ma:versionID="121541a9f6fd244672f38c748429e3ae">
  <xsd:schema xmlns:xsd="http://www.w3.org/2001/XMLSchema" xmlns:xs="http://www.w3.org/2001/XMLSchema" xmlns:p="http://schemas.microsoft.com/office/2006/metadata/properties" xmlns:ns2="b68d5bbb-62b0-4c1d-aa33-618a7797b48c" xmlns:ns3="3fe65f92-cd46-4261-89f6-233e7e3500e2" targetNamespace="http://schemas.microsoft.com/office/2006/metadata/properties" ma:root="true" ma:fieldsID="c042e9c8f7d6d3e22d0778495d85b86d" ns2:_="" ns3:_="">
    <xsd:import namespace="b68d5bbb-62b0-4c1d-aa33-618a7797b48c"/>
    <xsd:import namespace="3fe65f92-cd46-4261-89f6-233e7e3500e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d5bbb-62b0-4c1d-aa33-618a7797b48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a29c3b1f-f684-4c13-ab42-b76ebf646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65f92-cd46-4261-89f6-233e7e3500e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c15fc99-1caa-43c0-948f-d0236c6cc133}" ma:internalName="TaxCatchAll" ma:showField="CatchAllData" ma:web="3fe65f92-cd46-4261-89f6-233e7e350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8d5bbb-62b0-4c1d-aa33-618a7797b48c">
      <Terms xmlns="http://schemas.microsoft.com/office/infopath/2007/PartnerControls"/>
    </lcf76f155ced4ddcb4097134ff3c332f>
    <TaxCatchAll xmlns="3fe65f92-cd46-4261-89f6-233e7e3500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90BEBC-8BEA-4BBC-8B72-4116642E3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d5bbb-62b0-4c1d-aa33-618a7797b48c"/>
    <ds:schemaRef ds:uri="3fe65f92-cd46-4261-89f6-233e7e350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CD7FD2-A559-4004-90F4-CDCF4D3D174E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b68d5bbb-62b0-4c1d-aa33-618a7797b48c"/>
    <ds:schemaRef ds:uri="3fe65f92-cd46-4261-89f6-233e7e3500e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1AF4CE1-32EC-4091-83A7-6AF75AA2C1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具体例</vt:lpstr>
      <vt:lpstr>具体例!Print_Area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asministrator</dc:creator>
  <cp:keywords/>
  <dc:description/>
  <cp:lastModifiedBy>倉本 潤季</cp:lastModifiedBy>
  <cp:revision/>
  <dcterms:created xsi:type="dcterms:W3CDTF">2015-06-24T01:51:18Z</dcterms:created>
  <dcterms:modified xsi:type="dcterms:W3CDTF">2025-04-30T02:33:28Z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0x01010053E3E9E0E59072469D176322748526F8</vt:lpwstr>
  </property>
  <property fmtid="{D5CDD505-2E9C-101B-9397-08002B2CF9AE}" pid="3" name="MediaServiceImageTags">
    <vt:lpwstr/>
  </property>
</Properties>
</file>