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jifpro-my.sharepoint.com/personal/asako_jifpro_onmicrosoft_com/Documents/1 ナレッジ/R4/5 17 R 3 　公募/R4/"/>
    </mc:Choice>
  </mc:AlternateContent>
  <xr:revisionPtr revIDLastSave="34" documentId="13_ncr:1_{CD47C44A-AD06-47BD-93B8-2A480E1611B4}" xr6:coauthVersionLast="47" xr6:coauthVersionMax="47" xr10:uidLastSave="{5B890A33-CFE4-489E-9772-512F14C753C9}"/>
  <bookViews>
    <workbookView xWindow="-120" yWindow="-120" windowWidth="20730" windowHeight="11160" tabRatio="527" firstSheet="1" activeTab="1" xr2:uid="{00000000-000D-0000-FFFF-FFFF00000000}"/>
  </bookViews>
  <sheets>
    <sheet name="収支精算書（別紙様式第2-2号）" sheetId="1" r:id="rId1"/>
    <sheet name="収支精算書_記載事例" sheetId="6" r:id="rId2"/>
    <sheet name="支出の部明細表" sheetId="3" r:id="rId3"/>
    <sheet name="明細表_記載事例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/>
  <c r="E9" i="6" l="1"/>
  <c r="D9" i="6" s="1"/>
  <c r="E30" i="6"/>
  <c r="E25" i="6"/>
  <c r="E28" i="6"/>
  <c r="E26" i="6"/>
  <c r="D25" i="6" l="1"/>
  <c r="D13" i="6"/>
  <c r="E11" i="6"/>
  <c r="D26" i="6" l="1"/>
  <c r="D28" i="6"/>
  <c r="D24" i="1"/>
  <c r="D27" i="1" s="1"/>
  <c r="F26" i="1"/>
  <c r="F25" i="1"/>
  <c r="F11" i="1"/>
  <c r="G42" i="4"/>
  <c r="G41" i="4" s="1"/>
  <c r="D29" i="6" l="1"/>
  <c r="D30" i="6" s="1"/>
  <c r="D10" i="6" s="1"/>
  <c r="D11" i="6" s="1"/>
  <c r="E29" i="6"/>
  <c r="F9" i="6"/>
  <c r="E13" i="6"/>
  <c r="F27" i="6"/>
  <c r="F12" i="6"/>
  <c r="E24" i="1"/>
  <c r="E27" i="1" s="1"/>
  <c r="F12" i="1"/>
  <c r="G46" i="4"/>
  <c r="G45" i="4" s="1"/>
  <c r="G36" i="4"/>
  <c r="G35" i="4"/>
  <c r="G20" i="4"/>
  <c r="G19" i="4" s="1"/>
  <c r="G22" i="4"/>
  <c r="G21" i="4" s="1"/>
  <c r="G24" i="4"/>
  <c r="G25" i="4"/>
  <c r="G26" i="4"/>
  <c r="G27" i="4"/>
  <c r="G28" i="4"/>
  <c r="G30" i="4"/>
  <c r="G29" i="4"/>
  <c r="G32" i="4"/>
  <c r="G31" i="4" s="1"/>
  <c r="G34" i="4"/>
  <c r="G33" i="4" s="1"/>
  <c r="G38" i="4"/>
  <c r="G37" i="4"/>
  <c r="G40" i="4"/>
  <c r="G39" i="4"/>
  <c r="G44" i="4"/>
  <c r="G43" i="4" s="1"/>
  <c r="G15" i="4"/>
  <c r="G16" i="4"/>
  <c r="G17" i="4"/>
  <c r="G6" i="3"/>
  <c r="G7" i="3"/>
  <c r="G8" i="3"/>
  <c r="G5" i="3" s="1"/>
  <c r="G11" i="3"/>
  <c r="G10" i="3" s="1"/>
  <c r="G13" i="3"/>
  <c r="G12" i="3" s="1"/>
  <c r="G15" i="3"/>
  <c r="G16" i="3"/>
  <c r="G17" i="3"/>
  <c r="G18" i="3"/>
  <c r="G19" i="3"/>
  <c r="G21" i="3"/>
  <c r="G20" i="3"/>
  <c r="G23" i="3"/>
  <c r="G22" i="3" s="1"/>
  <c r="G25" i="3"/>
  <c r="G24" i="3" s="1"/>
  <c r="G27" i="3"/>
  <c r="G26" i="3" s="1"/>
  <c r="G29" i="3"/>
  <c r="G28" i="3" s="1"/>
  <c r="G31" i="3"/>
  <c r="G30" i="3" s="1"/>
  <c r="G33" i="3"/>
  <c r="G32" i="3"/>
  <c r="G35" i="3"/>
  <c r="G36" i="3"/>
  <c r="D10" i="1"/>
  <c r="E10" i="1"/>
  <c r="G23" i="4" l="1"/>
  <c r="G18" i="4" s="1"/>
  <c r="G47" i="4" s="1"/>
  <c r="G14" i="3"/>
  <c r="G9" i="3" s="1"/>
  <c r="G37" i="3" s="1"/>
  <c r="F25" i="6"/>
  <c r="F26" i="6"/>
  <c r="F13" i="6"/>
  <c r="F10" i="1"/>
  <c r="E28" i="1"/>
  <c r="E29" i="1" s="1"/>
  <c r="G34" i="3"/>
  <c r="G14" i="4"/>
  <c r="G38" i="3" l="1"/>
  <c r="G40" i="3"/>
  <c r="F27" i="1"/>
  <c r="F24" i="1"/>
  <c r="G48" i="4"/>
  <c r="G50" i="4" s="1"/>
  <c r="G41" i="3" l="1"/>
  <c r="G42" i="3" s="1"/>
  <c r="F28" i="6"/>
  <c r="D28" i="1"/>
  <c r="F28" i="1" s="1"/>
  <c r="G51" i="4"/>
  <c r="G52" i="4" s="1"/>
  <c r="F29" i="6" l="1"/>
  <c r="F30" i="6"/>
  <c r="D29" i="1"/>
  <c r="F29" i="1" s="1"/>
  <c r="F11" i="6" l="1"/>
  <c r="F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9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0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29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29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0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0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H29" authorId="0" shapeId="0" xr:uid="{00000000-0006-0000-0200-000001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  <author>nakamaeiichiro</author>
  </authors>
  <commentList>
    <comment ref="D15" authorId="0" shapeId="0" xr:uid="{00000000-0006-0000-03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G18" authorId="0" shapeId="0" xr:uid="{00000000-0006-0000-03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0" shapeId="0" xr:uid="{00000000-0006-0000-03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が請求できる上限額となります。それ以上のクラスを利用した場合は、同日のエコノミークラス運賃を証明する書類を入手して添付して下さい。</t>
        </r>
      </text>
    </comment>
    <comment ref="C25" authorId="0" shapeId="0" xr:uid="{00000000-0006-0000-03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複数の単価を用いた場合には、単価ごとに記入してください。</t>
        </r>
      </text>
    </comment>
    <comment ref="H38" authorId="0" shapeId="0" xr:uid="{00000000-0006-0000-03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H49" authorId="1" shapeId="0" xr:uid="{00000000-0006-0000-0300-000006000000}">
      <text>
        <r>
          <rPr>
            <sz val="10"/>
            <color indexed="81"/>
            <rFont val="ＭＳ Ｐゴシック"/>
            <family val="3"/>
            <charset val="128"/>
          </rPr>
          <t>再委託した業務内容について、備考欄に記入してください。再委託料として請求できる金額は委託金額の50％未満となります。</t>
        </r>
      </text>
    </comment>
  </commentList>
</comments>
</file>

<file path=xl/sharedStrings.xml><?xml version="1.0" encoding="utf-8"?>
<sst xmlns="http://schemas.openxmlformats.org/spreadsheetml/2006/main" count="198" uniqueCount="111">
  <si>
    <t>経費区分</t>
    <rPh sb="0" eb="2">
      <t>ケイヒ</t>
    </rPh>
    <rPh sb="2" eb="4">
      <t>クブン</t>
    </rPh>
    <phoneticPr fontId="1"/>
  </si>
  <si>
    <t>費目</t>
    <rPh sb="0" eb="2">
      <t>ヒモク</t>
    </rPh>
    <phoneticPr fontId="1"/>
  </si>
  <si>
    <t>精算額（円）</t>
    <rPh sb="0" eb="3">
      <t>セイサンガク</t>
    </rPh>
    <rPh sb="4" eb="5">
      <t>エン</t>
    </rPh>
    <phoneticPr fontId="1"/>
  </si>
  <si>
    <t>差引増△減額</t>
    <rPh sb="0" eb="1">
      <t>サ</t>
    </rPh>
    <rPh sb="1" eb="2">
      <t>ヒ</t>
    </rPh>
    <rPh sb="2" eb="3">
      <t>ゾウ</t>
    </rPh>
    <rPh sb="4" eb="6">
      <t>ゲンガク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</si>
  <si>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</si>
  <si>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</si>
  <si>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委託経費の額</t>
    <rPh sb="0" eb="2">
      <t>イタク</t>
    </rPh>
    <rPh sb="2" eb="4">
      <t>ケイヒ</t>
    </rPh>
    <rPh sb="5" eb="6">
      <t>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</si>
  <si>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</si>
  <si>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</si>
  <si>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</si>
  <si>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直接経費</t>
    <rPh sb="0" eb="2">
      <t>チョクセツ</t>
    </rPh>
    <rPh sb="2" eb="4">
      <t>ケイヒ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</si>
  <si>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</si>
  <si>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</si>
  <si>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</si>
  <si>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</si>
  <si>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翻訳料</t>
    <rPh sb="0" eb="3">
      <t>ホンヤクリョウ</t>
    </rPh>
    <phoneticPr fontId="1"/>
  </si>
  <si>
    <t>通訳料</t>
    <rPh sb="0" eb="3">
      <t>ツウヤクリョウ</t>
    </rPh>
    <phoneticPr fontId="1"/>
  </si>
  <si>
    <t>資料購入費</t>
    <rPh sb="0" eb="2">
      <t>シリョウ</t>
    </rPh>
    <rPh sb="2" eb="5">
      <t>コウニュウヒ</t>
    </rPh>
    <phoneticPr fontId="1"/>
  </si>
  <si>
    <t>傭人費</t>
    <rPh sb="0" eb="1">
      <t>ヤト</t>
    </rPh>
    <rPh sb="1" eb="2">
      <t>ヒト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</si>
  <si>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</si>
  <si>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区
分</t>
    <rPh sb="0" eb="1">
      <t>ク</t>
    </rPh>
    <rPh sb="2" eb="3">
      <t>ブ</t>
    </rPh>
    <phoneticPr fontId="1"/>
  </si>
  <si>
    <t>委託業務名：</t>
    <rPh sb="0" eb="2">
      <t>イタク</t>
    </rPh>
    <rPh sb="2" eb="5">
      <t>ギョウムメイ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</si>
  <si>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</si>
  <si>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</t>
    <rPh sb="0" eb="1">
      <t>シ</t>
    </rPh>
    <rPh sb="3" eb="4">
      <t>デ</t>
    </rPh>
    <rPh sb="9" eb="10">
      <t>ブ</t>
    </rPh>
    <phoneticPr fontId="1"/>
  </si>
  <si>
    <t>支出の部明細表</t>
    <rPh sb="0" eb="2">
      <t>シシュツ</t>
    </rPh>
    <rPh sb="3" eb="4">
      <t>ブ</t>
    </rPh>
    <rPh sb="4" eb="7">
      <t>メイサイヒョウ</t>
    </rPh>
    <phoneticPr fontId="1"/>
  </si>
  <si>
    <t>収支精算書</t>
    <rPh sb="0" eb="2">
      <t>シュウシ</t>
    </rPh>
    <rPh sb="2" eb="5">
      <t>セイサンショ</t>
    </rPh>
    <phoneticPr fontId="1"/>
  </si>
  <si>
    <t>契約額（円）</t>
    <rPh sb="0" eb="2">
      <t>ケイヤク</t>
    </rPh>
    <rPh sb="2" eb="3">
      <t>ガク</t>
    </rPh>
    <rPh sb="4" eb="5">
      <t>エン</t>
    </rPh>
    <phoneticPr fontId="1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</si>
  <si>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</si>
  <si>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</si>
  <si>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</si>
  <si>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</si>
  <si>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</si>
  <si>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</si>
  <si>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</si>
  <si>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</si>
  <si>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</si>
  <si>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</si>
  <si>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</si>
  <si>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</si>
  <si>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</si>
  <si>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</si>
  <si>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</si>
  <si>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</si>
  <si>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</si>
  <si>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</si>
  <si>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</si>
  <si>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
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5" eb="17">
      <t>シュニン</t>
    </rPh>
    <rPh sb="17" eb="20">
      <t>ケンキュウイン</t>
    </rPh>
    <rPh sb="21" eb="22">
      <t>メイ</t>
    </rPh>
    <rPh sb="23" eb="26">
      <t>ケンキュウイン</t>
    </rPh>
    <rPh sb="27" eb="28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</si>
  <si>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</si>
  <si>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</si>
  <si>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</si>
  <si>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</si>
  <si>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</si>
  <si>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</si>
  <si>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</si>
  <si>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</si>
  <si>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</si>
  <si>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</si>
  <si>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</si>
  <si>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</si>
  <si>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</si>
  <si>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</si>
  <si>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</si>
  <si>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</si>
  <si>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</si>
  <si>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</si>
  <si>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</si>
  <si>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</si>
  <si>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</si>
  <si>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</si>
  <si>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</si>
  <si>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</si>
  <si>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</si>
  <si>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</si>
  <si>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</si>
  <si>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</si>
  <si>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</si>
  <si>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</si>
  <si>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</si>
  <si>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</si>
  <si>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主任研究員Ｂ</t>
    <rPh sb="0" eb="2">
      <t>シュニン</t>
    </rPh>
    <rPh sb="2" eb="5">
      <t>ケンキュウイン</t>
    </rPh>
    <phoneticPr fontId="2"/>
  </si>
  <si>
    <t>（別紙様式第2-2号）</t>
    <rPh sb="1" eb="3">
      <t>ベッシ</t>
    </rPh>
    <rPh sb="3" eb="5">
      <t>ヨウシキ</t>
    </rPh>
    <rPh sb="5" eb="6">
      <t>ダイ</t>
    </rPh>
    <rPh sb="9" eb="10">
      <t>ゴウ</t>
    </rPh>
    <phoneticPr fontId="1"/>
  </si>
  <si>
    <t>消費税</t>
    <rPh sb="0" eb="3">
      <t>ショウヒゼイ</t>
    </rPh>
    <phoneticPr fontId="13"/>
  </si>
  <si>
    <t>小計</t>
    <rPh sb="0" eb="2">
      <t>ショウケイ</t>
    </rPh>
    <phoneticPr fontId="13"/>
  </si>
  <si>
    <t>区分</t>
    <rPh sb="0" eb="2">
      <t>クブン</t>
    </rPh>
    <phoneticPr fontId="2"/>
  </si>
  <si>
    <t>I. 人件費</t>
    <rPh sb="3" eb="6">
      <t>ジンケンヒ</t>
    </rPh>
    <phoneticPr fontId="15"/>
  </si>
  <si>
    <t>II. 直接経費</t>
    <rPh sb="4" eb="6">
      <t>チョクセツ</t>
    </rPh>
    <rPh sb="6" eb="8">
      <t>ケイヒ</t>
    </rPh>
    <phoneticPr fontId="15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</si>
  <si>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</si>
  <si>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</si>
  <si>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小計（I+II）</t>
    <rPh sb="0" eb="2">
      <t>ショウケイ</t>
    </rPh>
    <phoneticPr fontId="15"/>
  </si>
  <si>
    <t>IV. 再委託費</t>
    <rPh sb="4" eb="7">
      <t>サイイタク</t>
    </rPh>
    <rPh sb="7" eb="8">
      <t>ヒ</t>
    </rPh>
    <phoneticPr fontId="15"/>
  </si>
  <si>
    <t>合計（I+II+III+IV）</t>
    <rPh sb="0" eb="2">
      <t>ゴウケイ</t>
    </rPh>
    <phoneticPr fontId="15"/>
  </si>
  <si>
    <t>総計（税込）</t>
    <rPh sb="0" eb="2">
      <t>ソウケイ</t>
    </rPh>
    <rPh sb="3" eb="5">
      <t>ゼイコミ</t>
    </rPh>
    <phoneticPr fontId="15"/>
  </si>
  <si>
    <t>研究員Ｃ</t>
    <rPh sb="0" eb="3">
      <t>ケンキュウイン</t>
    </rPh>
    <phoneticPr fontId="2"/>
  </si>
  <si>
    <t>再委託費</t>
    <rPh sb="0" eb="3">
      <t>サイイタク</t>
    </rPh>
    <rPh sb="3" eb="4">
      <t>ヒ</t>
    </rPh>
    <phoneticPr fontId="13"/>
  </si>
  <si>
    <t>合計</t>
    <rPh sb="0" eb="2">
      <t>ゴウケイ</t>
    </rPh>
    <phoneticPr fontId="1"/>
  </si>
  <si>
    <t>総計（税込）</t>
    <rPh sb="0" eb="2">
      <t>ソウケイ</t>
    </rPh>
    <rPh sb="3" eb="5">
      <t>ゼイコミ</t>
    </rPh>
    <phoneticPr fontId="1"/>
  </si>
  <si>
    <t>謝金</t>
    <rPh sb="0" eb="2">
      <t>シャキン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</si>
  <si>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</si>
  <si>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5"/>
  </si>
  <si>
    <t>現地○○〇〇費</t>
    <rPh sb="0" eb="2">
      <t>ゲンチ</t>
    </rPh>
    <rPh sb="6" eb="7">
      <t>ヒ</t>
    </rPh>
    <phoneticPr fontId="15"/>
  </si>
  <si>
    <t>記入例</t>
    <rPh sb="0" eb="2">
      <t>キニュウ</t>
    </rPh>
    <rPh sb="2" eb="3">
      <t>レイ</t>
    </rPh>
    <phoneticPr fontId="6"/>
  </si>
  <si>
    <t>合計</t>
    <rPh sb="0" eb="2">
      <t>ゴウケイ</t>
    </rPh>
    <phoneticPr fontId="13"/>
  </si>
  <si>
    <t>総計（税込）</t>
    <rPh sb="0" eb="2">
      <t>ソウケイ</t>
    </rPh>
    <rPh sb="3" eb="5">
      <t>ゼイコミ</t>
    </rPh>
    <phoneticPr fontId="13"/>
  </si>
  <si>
    <t>一般管理費
(15%上限)</t>
    <rPh sb="0" eb="2">
      <t>イッパン</t>
    </rPh>
    <rPh sb="2" eb="5">
      <t>カンリヒ</t>
    </rPh>
    <rPh sb="10" eb="12">
      <t>ジョウゲン</t>
    </rPh>
    <phoneticPr fontId="1"/>
  </si>
  <si>
    <r>
      <t>（</t>
    </r>
    <r>
      <rPr>
        <sz val="10"/>
        <color rgb="FF3354FB"/>
        <rFont val="ＭＳ Ｐゴシック"/>
        <family val="3"/>
        <charset val="128"/>
        <scheme val="minor"/>
      </rPr>
      <t>Xナレッジ名X</t>
    </r>
    <r>
      <rPr>
        <sz val="10"/>
        <color theme="1"/>
        <rFont val="ＭＳ Ｐゴシック"/>
        <family val="3"/>
        <charset val="128"/>
        <scheme val="minor"/>
      </rPr>
      <t>)</t>
    </r>
    <phoneticPr fontId="1"/>
  </si>
  <si>
    <t>　林野庁補助　令和3年度　途上国森林ナレッジ活用促進　ナレッジ活用実証調査</t>
    <rPh sb="1" eb="4">
      <t>リンヤチョウ</t>
    </rPh>
    <rPh sb="4" eb="6">
      <t>ホジョ</t>
    </rPh>
    <phoneticPr fontId="1"/>
  </si>
  <si>
    <t>※必要に応じて一般管理費(（人件費＋直接経費)の15%以内）の請求もできます</t>
    <rPh sb="1" eb="3">
      <t>ヒツヨウ</t>
    </rPh>
    <rPh sb="4" eb="5">
      <t>オウ</t>
    </rPh>
    <rPh sb="7" eb="9">
      <t>ヒツヨウ</t>
    </rPh>
    <rPh sb="10" eb="11">
      <t>オウ</t>
    </rPh>
    <rPh sb="31" eb="33">
      <t>セイキュウ</t>
    </rPh>
    <phoneticPr fontId="15"/>
  </si>
  <si>
    <t>一般管理費※</t>
    <rPh sb="0" eb="2">
      <t>イッパン</t>
    </rPh>
    <rPh sb="2" eb="5">
      <t>カンリヒ</t>
    </rPh>
    <phoneticPr fontId="1"/>
  </si>
  <si>
    <t>III. 一般管理費※</t>
    <rPh sb="5" eb="7">
      <t>イッパン</t>
    </rPh>
    <rPh sb="7" eb="10">
      <t>カンリヒ</t>
    </rPh>
    <phoneticPr fontId="15"/>
  </si>
  <si>
    <t>委託業務名：林野庁補助事業　「令和4年度　途上国森林ナレッジ活用促進事業」　ナレッジ活用実証調査</t>
    <rPh sb="34" eb="36">
      <t>ジギョウ</t>
    </rPh>
    <phoneticPr fontId="1"/>
  </si>
  <si>
    <r>
      <t>（</t>
    </r>
    <r>
      <rPr>
        <sz val="11"/>
        <color rgb="FFFF0000"/>
        <rFont val="ＭＳ Ｐゴシック"/>
        <family val="3"/>
        <charset val="128"/>
        <scheme val="minor"/>
      </rPr>
      <t>案件名</t>
    </r>
    <r>
      <rPr>
        <sz val="11"/>
        <color theme="1"/>
        <rFont val="ＭＳ Ｐゴシック"/>
        <family val="3"/>
        <charset val="128"/>
        <scheme val="minor"/>
      </rPr>
      <t>)</t>
    </r>
    <rPh sb="1" eb="3">
      <t>アンケン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</si>
</sst>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3354FB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5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Alignment="1">
      <alignment horizontal="right" vertical="center"/>
    </xf>
    <xf numFmtId="176" fontId="9" fillId="3" borderId="15" xfId="0" applyNumberFormat="1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0" borderId="17" xfId="0" applyFont="1" applyBorder="1">
      <alignment vertical="center"/>
    </xf>
    <xf numFmtId="176" fontId="10" fillId="0" borderId="17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0" fontId="10" fillId="0" borderId="20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0" borderId="21" xfId="0" applyFont="1" applyBorder="1">
      <alignment vertical="center"/>
    </xf>
    <xf numFmtId="176" fontId="10" fillId="0" borderId="21" xfId="0" applyNumberFormat="1" applyFont="1" applyBorder="1">
      <alignment vertical="center"/>
    </xf>
    <xf numFmtId="176" fontId="10" fillId="0" borderId="13" xfId="0" applyNumberFormat="1" applyFont="1" applyBorder="1">
      <alignment vertical="center"/>
    </xf>
    <xf numFmtId="176" fontId="9" fillId="4" borderId="2" xfId="0" applyNumberFormat="1" applyFont="1" applyFill="1" applyBorder="1">
      <alignment vertical="center"/>
    </xf>
    <xf numFmtId="0" fontId="10" fillId="4" borderId="16" xfId="0" applyFont="1" applyFill="1" applyBorder="1">
      <alignment vertical="center"/>
    </xf>
    <xf numFmtId="0" fontId="10" fillId="0" borderId="22" xfId="0" applyFont="1" applyBorder="1">
      <alignment vertical="center"/>
    </xf>
    <xf numFmtId="176" fontId="10" fillId="0" borderId="22" xfId="0" applyNumberFormat="1" applyFont="1" applyBorder="1">
      <alignment vertical="center"/>
    </xf>
    <xf numFmtId="0" fontId="10" fillId="0" borderId="23" xfId="0" applyFont="1" applyBorder="1">
      <alignment vertical="center"/>
    </xf>
    <xf numFmtId="176" fontId="10" fillId="0" borderId="23" xfId="0" applyNumberFormat="1" applyFont="1" applyBorder="1">
      <alignment vertical="center"/>
    </xf>
    <xf numFmtId="176" fontId="9" fillId="4" borderId="15" xfId="0" applyNumberFormat="1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0" borderId="14" xfId="0" applyFont="1" applyBorder="1">
      <alignment vertical="center"/>
    </xf>
    <xf numFmtId="176" fontId="10" fillId="0" borderId="14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0" fontId="10" fillId="0" borderId="11" xfId="0" applyFont="1" applyBorder="1">
      <alignment vertical="center"/>
    </xf>
    <xf numFmtId="176" fontId="9" fillId="4" borderId="20" xfId="0" applyNumberFormat="1" applyFont="1" applyFill="1" applyBorder="1">
      <alignment vertical="center"/>
    </xf>
    <xf numFmtId="0" fontId="10" fillId="4" borderId="20" xfId="0" applyFont="1" applyFill="1" applyBorder="1">
      <alignment vertical="center"/>
    </xf>
    <xf numFmtId="176" fontId="10" fillId="0" borderId="16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38" fontId="8" fillId="0" borderId="14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19" xfId="1" applyFont="1" applyBorder="1">
      <alignment vertical="center"/>
    </xf>
    <xf numFmtId="38" fontId="8" fillId="5" borderId="21" xfId="1" applyFont="1" applyFill="1" applyBorder="1">
      <alignment vertical="center"/>
    </xf>
    <xf numFmtId="38" fontId="8" fillId="5" borderId="14" xfId="1" applyFont="1" applyFill="1" applyBorder="1">
      <alignment vertical="center"/>
    </xf>
    <xf numFmtId="38" fontId="8" fillId="5" borderId="25" xfId="1" applyFont="1" applyFill="1" applyBorder="1">
      <alignment vertical="center"/>
    </xf>
    <xf numFmtId="38" fontId="8" fillId="5" borderId="8" xfId="1" applyFont="1" applyFill="1" applyBorder="1">
      <alignment vertical="center"/>
    </xf>
    <xf numFmtId="38" fontId="8" fillId="0" borderId="28" xfId="1" applyFont="1" applyBorder="1">
      <alignment vertical="center"/>
    </xf>
    <xf numFmtId="38" fontId="8" fillId="0" borderId="29" xfId="1" applyFont="1" applyBorder="1">
      <alignment vertical="center"/>
    </xf>
    <xf numFmtId="38" fontId="8" fillId="5" borderId="19" xfId="1" applyFont="1" applyFill="1" applyBorder="1">
      <alignment vertical="center"/>
    </xf>
    <xf numFmtId="176" fontId="10" fillId="0" borderId="20" xfId="0" applyNumberFormat="1" applyFont="1" applyBorder="1">
      <alignment vertical="center"/>
    </xf>
    <xf numFmtId="176" fontId="9" fillId="3" borderId="30" xfId="0" applyNumberFormat="1" applyFont="1" applyFill="1" applyBorder="1">
      <alignment vertical="center"/>
    </xf>
    <xf numFmtId="0" fontId="10" fillId="0" borderId="22" xfId="2" applyFont="1" applyBorder="1" applyAlignment="1">
      <alignment horizontal="left" vertical="center"/>
    </xf>
    <xf numFmtId="176" fontId="10" fillId="0" borderId="2" xfId="2" applyNumberFormat="1" applyFont="1" applyBorder="1">
      <alignment vertical="center"/>
    </xf>
    <xf numFmtId="176" fontId="9" fillId="3" borderId="2" xfId="2" applyNumberFormat="1" applyFont="1" applyFill="1" applyBorder="1">
      <alignment vertical="center"/>
    </xf>
    <xf numFmtId="38" fontId="8" fillId="0" borderId="31" xfId="1" applyFont="1" applyBorder="1">
      <alignment vertical="center"/>
    </xf>
    <xf numFmtId="38" fontId="8" fillId="5" borderId="17" xfId="1" applyFont="1" applyFill="1" applyBorder="1">
      <alignment vertical="center"/>
    </xf>
    <xf numFmtId="38" fontId="8" fillId="0" borderId="8" xfId="1" applyFont="1" applyFill="1" applyBorder="1">
      <alignment vertical="center"/>
    </xf>
    <xf numFmtId="38" fontId="8" fillId="0" borderId="17" xfId="1" applyFont="1" applyFill="1" applyBorder="1">
      <alignment vertical="center"/>
    </xf>
    <xf numFmtId="176" fontId="9" fillId="0" borderId="2" xfId="2" applyNumberFormat="1" applyFont="1" applyFill="1" applyBorder="1">
      <alignment vertical="center"/>
    </xf>
    <xf numFmtId="176" fontId="9" fillId="0" borderId="2" xfId="2" applyNumberFormat="1" applyFont="1" applyBorder="1">
      <alignment vertical="center"/>
    </xf>
    <xf numFmtId="38" fontId="17" fillId="5" borderId="21" xfId="1" applyFont="1" applyFill="1" applyBorder="1">
      <alignment vertical="center"/>
    </xf>
    <xf numFmtId="0" fontId="17" fillId="0" borderId="0" xfId="0" applyFont="1">
      <alignment vertical="center"/>
    </xf>
    <xf numFmtId="38" fontId="17" fillId="5" borderId="19" xfId="1" applyFont="1" applyFill="1" applyBorder="1">
      <alignment vertical="center"/>
    </xf>
    <xf numFmtId="38" fontId="17" fillId="5" borderId="8" xfId="1" applyFont="1" applyFill="1" applyBorder="1">
      <alignment vertical="center"/>
    </xf>
    <xf numFmtId="0" fontId="18" fillId="0" borderId="0" xfId="0" applyFont="1" applyAlignment="1">
      <alignment horizontal="right" vertical="center"/>
    </xf>
    <xf numFmtId="0" fontId="17" fillId="0" borderId="4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0" fontId="8" fillId="0" borderId="39" xfId="0" applyFont="1" applyBorder="1">
      <alignment vertical="center"/>
    </xf>
    <xf numFmtId="0" fontId="8" fillId="0" borderId="41" xfId="0" applyFont="1" applyBorder="1">
      <alignment vertical="center"/>
    </xf>
    <xf numFmtId="0" fontId="17" fillId="0" borderId="43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17" fillId="0" borderId="44" xfId="0" applyFont="1" applyBorder="1">
      <alignment vertical="center"/>
    </xf>
    <xf numFmtId="0" fontId="8" fillId="0" borderId="48" xfId="0" applyFont="1" applyBorder="1">
      <alignment vertical="center"/>
    </xf>
    <xf numFmtId="38" fontId="17" fillId="5" borderId="49" xfId="1" applyFont="1" applyFill="1" applyBorder="1">
      <alignment vertical="center"/>
    </xf>
    <xf numFmtId="0" fontId="17" fillId="0" borderId="50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47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8" fillId="0" borderId="43" xfId="0" applyFont="1" applyBorder="1">
      <alignment vertical="center"/>
    </xf>
    <xf numFmtId="38" fontId="8" fillId="5" borderId="49" xfId="1" applyFont="1" applyFill="1" applyBorder="1">
      <alignment vertical="center"/>
    </xf>
    <xf numFmtId="0" fontId="8" fillId="0" borderId="50" xfId="0" applyFont="1" applyBorder="1">
      <alignment vertical="center"/>
    </xf>
    <xf numFmtId="0" fontId="17" fillId="0" borderId="6" xfId="0" applyFont="1" applyBorder="1" applyAlignment="1">
      <alignment vertical="center" wrapText="1"/>
    </xf>
    <xf numFmtId="176" fontId="10" fillId="0" borderId="0" xfId="0" applyNumberFormat="1" applyFont="1" applyBorder="1">
      <alignment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76" fontId="9" fillId="2" borderId="53" xfId="0" applyNumberFormat="1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176" fontId="9" fillId="2" borderId="55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0" fillId="3" borderId="58" xfId="0" applyFont="1" applyFill="1" applyBorder="1">
      <alignment vertical="center"/>
    </xf>
    <xf numFmtId="0" fontId="10" fillId="3" borderId="57" xfId="0" applyFont="1" applyFill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>
      <alignment vertical="center"/>
    </xf>
    <xf numFmtId="0" fontId="10" fillId="3" borderId="61" xfId="0" applyFont="1" applyFill="1" applyBorder="1">
      <alignment vertical="center"/>
    </xf>
    <xf numFmtId="0" fontId="10" fillId="0" borderId="62" xfId="0" applyFont="1" applyBorder="1">
      <alignment vertical="center"/>
    </xf>
    <xf numFmtId="0" fontId="10" fillId="3" borderId="63" xfId="0" applyFont="1" applyFill="1" applyBorder="1">
      <alignment vertical="center"/>
    </xf>
    <xf numFmtId="0" fontId="10" fillId="4" borderId="63" xfId="0" applyFont="1" applyFill="1" applyBorder="1">
      <alignment vertical="center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63" xfId="0" applyFont="1" applyBorder="1">
      <alignment vertical="center"/>
    </xf>
    <xf numFmtId="176" fontId="9" fillId="0" borderId="71" xfId="2" applyNumberFormat="1" applyFont="1" applyFill="1" applyBorder="1">
      <alignment vertical="center"/>
    </xf>
    <xf numFmtId="0" fontId="10" fillId="0" borderId="72" xfId="0" applyFont="1" applyFill="1" applyBorder="1">
      <alignment vertical="center"/>
    </xf>
    <xf numFmtId="0" fontId="10" fillId="0" borderId="63" xfId="0" applyFont="1" applyFill="1" applyBorder="1">
      <alignment vertical="center"/>
    </xf>
    <xf numFmtId="0" fontId="10" fillId="3" borderId="63" xfId="2" applyFont="1" applyFill="1" applyBorder="1">
      <alignment vertical="center"/>
    </xf>
    <xf numFmtId="0" fontId="10" fillId="0" borderId="0" xfId="0" applyFont="1" applyFill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9" fillId="3" borderId="57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15" xfId="2" applyFont="1" applyFill="1" applyBorder="1" applyAlignment="1">
      <alignment horizontal="left" vertical="center"/>
    </xf>
    <xf numFmtId="0" fontId="9" fillId="0" borderId="66" xfId="2" applyFont="1" applyFill="1" applyBorder="1" applyAlignment="1">
      <alignment horizontal="right" vertical="center"/>
    </xf>
    <xf numFmtId="0" fontId="9" fillId="0" borderId="27" xfId="2" applyFont="1" applyFill="1" applyBorder="1" applyAlignment="1">
      <alignment horizontal="right" vertical="center"/>
    </xf>
    <xf numFmtId="0" fontId="9" fillId="0" borderId="23" xfId="2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9" fillId="3" borderId="67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0" fontId="9" fillId="0" borderId="68" xfId="2" applyFont="1" applyFill="1" applyBorder="1" applyAlignment="1">
      <alignment horizontal="right" vertical="center"/>
    </xf>
    <xf numFmtId="0" fontId="9" fillId="0" borderId="69" xfId="2" applyFont="1" applyFill="1" applyBorder="1" applyAlignment="1">
      <alignment horizontal="right" vertical="center"/>
    </xf>
    <xf numFmtId="0" fontId="9" fillId="0" borderId="70" xfId="2" applyFont="1" applyFill="1" applyBorder="1" applyAlignment="1">
      <alignment horizontal="right" vertical="center"/>
    </xf>
    <xf numFmtId="0" fontId="9" fillId="0" borderId="66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26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335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opLeftCell="A31" zoomScale="220" zoomScaleNormal="220" workbookViewId="0">
      <selection activeCell="F4" sqref="F4"/>
    </sheetView>
  </sheetViews>
  <sheetFormatPr defaultColWidth="9" defaultRowHeight="12" x14ac:dyDescent="0.15"/>
  <cols>
    <col min="1" max="1" width="3.75" style="65" customWidth="1"/>
    <col min="2" max="2" width="12.5" style="65" customWidth="1"/>
    <col min="3" max="3" width="15" style="1" customWidth="1"/>
    <col min="4" max="5" width="11.25" style="1" customWidth="1"/>
    <col min="6" max="6" width="12.125" style="1" customWidth="1"/>
    <col min="7" max="7" width="17.5" style="1" customWidth="1"/>
    <col min="8" max="16384" width="9" style="1"/>
  </cols>
  <sheetData>
    <row r="1" spans="1:7" x14ac:dyDescent="0.15">
      <c r="A1" s="1" t="s">
        <v>80</v>
      </c>
    </row>
    <row r="3" spans="1:7" ht="14.25" x14ac:dyDescent="0.15">
      <c r="A3" s="125" t="s">
        <v>25</v>
      </c>
      <c r="B3" s="125"/>
      <c r="C3" s="125"/>
      <c r="D3" s="125"/>
      <c r="E3" s="125"/>
      <c r="F3" s="125"/>
      <c r="G3" s="125"/>
    </row>
    <row r="4" spans="1:7" ht="23.25" customHeight="1" x14ac:dyDescent="0.15">
      <c r="B4" s="68" t="s">
        <v>21</v>
      </c>
      <c r="C4" t="s">
        <v>105</v>
      </c>
    </row>
    <row r="5" spans="1:7" ht="20.25" customHeight="1" x14ac:dyDescent="0.15">
      <c r="C5" s="1" t="s">
        <v>104</v>
      </c>
      <c r="G5" s="5" t="s">
        <v>5</v>
      </c>
    </row>
    <row r="6" spans="1:7" ht="9.75" customHeight="1" thickBot="1" x14ac:dyDescent="0.2">
      <c r="G6" s="5"/>
    </row>
    <row r="7" spans="1:7" s="65" customFormat="1" ht="24" x14ac:dyDescent="0.15">
      <c r="A7" s="75" t="s">
        <v>20</v>
      </c>
      <c r="B7" s="76" t="s">
        <v>0</v>
      </c>
      <c r="C7" s="77" t="s">
        <v>1</v>
      </c>
      <c r="D7" s="78" t="s">
        <v>2</v>
      </c>
      <c r="E7" s="78" t="s">
        <v>26</v>
      </c>
      <c r="F7" s="79" t="s">
        <v>3</v>
      </c>
      <c r="G7" s="80" t="s">
        <v>4</v>
      </c>
    </row>
    <row r="8" spans="1:7" ht="24" customHeight="1" x14ac:dyDescent="0.15">
      <c r="A8" s="122" t="s">
        <v>22</v>
      </c>
      <c r="B8" s="69" t="s">
        <v>6</v>
      </c>
      <c r="C8" s="2"/>
      <c r="D8" s="42"/>
      <c r="E8" s="42"/>
      <c r="F8" s="43"/>
      <c r="G8" s="81"/>
    </row>
    <row r="9" spans="1:7" ht="24" customHeight="1" x14ac:dyDescent="0.15">
      <c r="A9" s="123"/>
      <c r="B9" s="70" t="s">
        <v>7</v>
      </c>
      <c r="C9" s="4"/>
      <c r="D9" s="44"/>
      <c r="E9" s="44"/>
      <c r="F9" s="45"/>
      <c r="G9" s="82"/>
    </row>
    <row r="10" spans="1:7" s="65" customFormat="1" ht="24" customHeight="1" x14ac:dyDescent="0.15">
      <c r="A10" s="124"/>
      <c r="B10" s="92" t="s">
        <v>8</v>
      </c>
      <c r="C10" s="4"/>
      <c r="D10" s="64">
        <f>SUM(D8:D9)</f>
        <v>0</v>
      </c>
      <c r="E10" s="64">
        <f>SUM(E8:E9)</f>
        <v>0</v>
      </c>
      <c r="F10" s="64">
        <f>D10-E10</f>
        <v>0</v>
      </c>
      <c r="G10" s="83"/>
    </row>
    <row r="11" spans="1:7" ht="24" customHeight="1" x14ac:dyDescent="0.15">
      <c r="A11" s="122" t="s">
        <v>23</v>
      </c>
      <c r="B11" s="69" t="s">
        <v>9</v>
      </c>
      <c r="C11" s="2"/>
      <c r="D11" s="47"/>
      <c r="E11" s="47"/>
      <c r="F11" s="59">
        <f>D11-E11</f>
        <v>0</v>
      </c>
      <c r="G11" s="81"/>
    </row>
    <row r="12" spans="1:7" ht="24" customHeight="1" x14ac:dyDescent="0.15">
      <c r="A12" s="126"/>
      <c r="B12" s="70" t="s">
        <v>10</v>
      </c>
      <c r="C12" s="4"/>
      <c r="D12" s="48">
        <f>SUM(D13:D23)</f>
        <v>0</v>
      </c>
      <c r="E12" s="48">
        <f>SUM(E13:E23)</f>
        <v>0</v>
      </c>
      <c r="F12" s="52">
        <f>D12-E12</f>
        <v>0</v>
      </c>
      <c r="G12" s="82"/>
    </row>
    <row r="13" spans="1:7" ht="24" customHeight="1" x14ac:dyDescent="0.15">
      <c r="A13" s="126"/>
      <c r="B13" s="71"/>
      <c r="C13" s="3" t="s">
        <v>11</v>
      </c>
      <c r="D13" s="45"/>
      <c r="E13" s="45"/>
      <c r="F13" s="58"/>
      <c r="G13" s="84"/>
    </row>
    <row r="14" spans="1:7" ht="24" customHeight="1" x14ac:dyDescent="0.15">
      <c r="A14" s="126"/>
      <c r="B14" s="71"/>
      <c r="C14" s="3" t="s">
        <v>96</v>
      </c>
      <c r="D14" s="45"/>
      <c r="E14" s="45"/>
      <c r="F14" s="50"/>
      <c r="G14" s="84"/>
    </row>
    <row r="15" spans="1:7" ht="24" customHeight="1" x14ac:dyDescent="0.15">
      <c r="A15" s="126"/>
      <c r="B15" s="71"/>
      <c r="C15" s="3" t="s">
        <v>12</v>
      </c>
      <c r="D15" s="45"/>
      <c r="E15" s="45"/>
      <c r="F15" s="50"/>
      <c r="G15" s="84"/>
    </row>
    <row r="16" spans="1:7" ht="24" customHeight="1" x14ac:dyDescent="0.15">
      <c r="A16" s="126"/>
      <c r="B16" s="71"/>
      <c r="C16" s="3" t="s">
        <v>13</v>
      </c>
      <c r="D16" s="45"/>
      <c r="E16" s="45"/>
      <c r="F16" s="50"/>
      <c r="G16" s="84"/>
    </row>
    <row r="17" spans="1:7" ht="24" customHeight="1" x14ac:dyDescent="0.15">
      <c r="A17" s="126"/>
      <c r="B17" s="71"/>
      <c r="C17" s="3" t="s">
        <v>14</v>
      </c>
      <c r="D17" s="45"/>
      <c r="E17" s="45"/>
      <c r="F17" s="50"/>
      <c r="G17" s="84"/>
    </row>
    <row r="18" spans="1:7" ht="24" customHeight="1" x14ac:dyDescent="0.15">
      <c r="A18" s="126"/>
      <c r="B18" s="71"/>
      <c r="C18" s="3" t="s">
        <v>15</v>
      </c>
      <c r="D18" s="45"/>
      <c r="E18" s="45"/>
      <c r="F18" s="50"/>
      <c r="G18" s="84"/>
    </row>
    <row r="19" spans="1:7" ht="24" customHeight="1" x14ac:dyDescent="0.15">
      <c r="A19" s="126"/>
      <c r="B19" s="71"/>
      <c r="C19" s="3" t="s">
        <v>16</v>
      </c>
      <c r="D19" s="45"/>
      <c r="E19" s="45"/>
      <c r="F19" s="50"/>
      <c r="G19" s="84"/>
    </row>
    <row r="20" spans="1:7" ht="24" customHeight="1" x14ac:dyDescent="0.15">
      <c r="A20" s="126"/>
      <c r="B20" s="71"/>
      <c r="C20" s="3" t="s">
        <v>97</v>
      </c>
      <c r="D20" s="45"/>
      <c r="E20" s="45"/>
      <c r="F20" s="50"/>
      <c r="G20" s="84"/>
    </row>
    <row r="21" spans="1:7" ht="24" customHeight="1" x14ac:dyDescent="0.15">
      <c r="A21" s="126"/>
      <c r="B21" s="71"/>
      <c r="C21" s="3" t="s">
        <v>17</v>
      </c>
      <c r="D21" s="45"/>
      <c r="E21" s="45"/>
      <c r="F21" s="50"/>
      <c r="G21" s="84"/>
    </row>
    <row r="22" spans="1:7" ht="24" customHeight="1" x14ac:dyDescent="0.15">
      <c r="A22" s="126"/>
      <c r="B22" s="71"/>
      <c r="C22" s="3" t="s">
        <v>18</v>
      </c>
      <c r="D22" s="45"/>
      <c r="E22" s="45"/>
      <c r="F22" s="50"/>
      <c r="G22" s="84"/>
    </row>
    <row r="23" spans="1:7" ht="24" customHeight="1" x14ac:dyDescent="0.15">
      <c r="A23" s="126"/>
      <c r="B23" s="72"/>
      <c r="C23" s="3" t="s">
        <v>19</v>
      </c>
      <c r="D23" s="51"/>
      <c r="E23" s="51"/>
      <c r="F23" s="50"/>
      <c r="G23" s="85"/>
    </row>
    <row r="24" spans="1:7" s="65" customFormat="1" ht="24" customHeight="1" x14ac:dyDescent="0.15">
      <c r="A24" s="126"/>
      <c r="B24" s="90" t="s">
        <v>82</v>
      </c>
      <c r="C24" s="3"/>
      <c r="D24" s="66">
        <f>D11+D12</f>
        <v>0</v>
      </c>
      <c r="E24" s="66">
        <f>E11+E12</f>
        <v>0</v>
      </c>
      <c r="F24" s="67">
        <f t="shared" ref="F24:F29" si="0">D24-E24</f>
        <v>0</v>
      </c>
      <c r="G24" s="86"/>
    </row>
    <row r="25" spans="1:7" ht="24" customHeight="1" x14ac:dyDescent="0.15">
      <c r="A25" s="126"/>
      <c r="B25" s="96" t="s">
        <v>103</v>
      </c>
      <c r="C25" s="3"/>
      <c r="D25" s="52"/>
      <c r="E25" s="52"/>
      <c r="F25" s="49">
        <f>D25-E25</f>
        <v>0</v>
      </c>
      <c r="G25" s="84"/>
    </row>
    <row r="26" spans="1:7" ht="24" customHeight="1" x14ac:dyDescent="0.15">
      <c r="A26" s="126"/>
      <c r="B26" s="73" t="s">
        <v>93</v>
      </c>
      <c r="C26" s="3"/>
      <c r="D26" s="52"/>
      <c r="E26" s="52"/>
      <c r="F26" s="49">
        <f>D26-E26</f>
        <v>0</v>
      </c>
      <c r="G26" s="84"/>
    </row>
    <row r="27" spans="1:7" s="65" customFormat="1" ht="24" customHeight="1" x14ac:dyDescent="0.15">
      <c r="A27" s="126"/>
      <c r="B27" s="90" t="s">
        <v>101</v>
      </c>
      <c r="C27" s="3"/>
      <c r="D27" s="66">
        <f>SUM(D24:D26)</f>
        <v>0</v>
      </c>
      <c r="E27" s="66">
        <f>SUM(E24:E26)</f>
        <v>0</v>
      </c>
      <c r="F27" s="67">
        <f>D27-E27</f>
        <v>0</v>
      </c>
      <c r="G27" s="86"/>
    </row>
    <row r="28" spans="1:7" ht="24" customHeight="1" x14ac:dyDescent="0.15">
      <c r="A28" s="126"/>
      <c r="B28" s="73" t="s">
        <v>81</v>
      </c>
      <c r="C28" s="3"/>
      <c r="D28" s="52">
        <f>ROUNDDOWN(D27*0.1,0)</f>
        <v>0</v>
      </c>
      <c r="E28" s="52">
        <f>ROUNDDOWN(E27*0.1,0)</f>
        <v>0</v>
      </c>
      <c r="F28" s="49">
        <f>D28-E28</f>
        <v>0</v>
      </c>
      <c r="G28" s="84"/>
    </row>
    <row r="29" spans="1:7" s="65" customFormat="1" ht="24" customHeight="1" thickBot="1" x14ac:dyDescent="0.2">
      <c r="A29" s="127"/>
      <c r="B29" s="91" t="s">
        <v>102</v>
      </c>
      <c r="C29" s="87"/>
      <c r="D29" s="88">
        <f>SUM(D27:D28)</f>
        <v>0</v>
      </c>
      <c r="E29" s="88">
        <f>SUM(E27:E28)</f>
        <v>0</v>
      </c>
      <c r="F29" s="88">
        <f t="shared" si="0"/>
        <v>0</v>
      </c>
      <c r="G29" s="89"/>
    </row>
    <row r="30" spans="1:7" x14ac:dyDescent="0.15">
      <c r="F30" s="74"/>
    </row>
  </sheetData>
  <mergeCells count="3">
    <mergeCell ref="A8:A10"/>
    <mergeCell ref="A3:G3"/>
    <mergeCell ref="A11:A29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zoomScale="205" zoomScaleNormal="205" workbookViewId="0">
      <selection activeCell="C2" sqref="C2"/>
    </sheetView>
  </sheetViews>
  <sheetFormatPr defaultColWidth="9" defaultRowHeight="12" x14ac:dyDescent="0.15"/>
  <cols>
    <col min="1" max="1" width="3.75" style="65" customWidth="1"/>
    <col min="2" max="2" width="12.5" style="65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80</v>
      </c>
    </row>
    <row r="3" spans="1:7" ht="14.25" x14ac:dyDescent="0.15">
      <c r="A3" s="125" t="s">
        <v>25</v>
      </c>
      <c r="B3" s="125"/>
      <c r="C3" s="125"/>
      <c r="D3" s="125"/>
      <c r="E3" s="125"/>
      <c r="F3" s="125"/>
      <c r="G3" s="125"/>
    </row>
    <row r="4" spans="1:7" ht="6.75" customHeight="1" x14ac:dyDescent="0.15"/>
    <row r="5" spans="1:7" ht="18.75" customHeight="1" x14ac:dyDescent="0.15">
      <c r="A5" s="65" t="s">
        <v>109</v>
      </c>
      <c r="C5"/>
    </row>
    <row r="6" spans="1:7" ht="13.5" x14ac:dyDescent="0.15">
      <c r="A6" t="s">
        <v>110</v>
      </c>
    </row>
    <row r="7" spans="1:7" ht="14.25" thickBot="1" x14ac:dyDescent="0.2">
      <c r="C7"/>
      <c r="G7" s="5" t="s">
        <v>5</v>
      </c>
    </row>
    <row r="8" spans="1:7" s="65" customFormat="1" ht="24" x14ac:dyDescent="0.15">
      <c r="A8" s="75" t="s">
        <v>20</v>
      </c>
      <c r="B8" s="76" t="s">
        <v>0</v>
      </c>
      <c r="C8" s="77" t="s">
        <v>1</v>
      </c>
      <c r="D8" s="78" t="s">
        <v>2</v>
      </c>
      <c r="E8" s="78" t="s">
        <v>26</v>
      </c>
      <c r="F8" s="79" t="s">
        <v>3</v>
      </c>
      <c r="G8" s="80" t="s">
        <v>4</v>
      </c>
    </row>
    <row r="9" spans="1:7" ht="24" customHeight="1" x14ac:dyDescent="0.15">
      <c r="A9" s="122" t="s">
        <v>22</v>
      </c>
      <c r="B9" s="69" t="s">
        <v>6</v>
      </c>
      <c r="C9" s="2"/>
      <c r="D9" s="42">
        <f>E9</f>
        <v>8463099.9499999993</v>
      </c>
      <c r="E9" s="42">
        <f>E30</f>
        <v>8463099.9499999993</v>
      </c>
      <c r="F9" s="61">
        <f>D9-E9</f>
        <v>0</v>
      </c>
      <c r="G9" s="81"/>
    </row>
    <row r="10" spans="1:7" ht="24" customHeight="1" x14ac:dyDescent="0.15">
      <c r="A10" s="123"/>
      <c r="B10" s="70" t="s">
        <v>7</v>
      </c>
      <c r="C10" s="4"/>
      <c r="D10" s="44">
        <f>D30-D9</f>
        <v>72738</v>
      </c>
      <c r="E10" s="44">
        <v>0</v>
      </c>
      <c r="F10" s="60">
        <f>D10-E10</f>
        <v>72738</v>
      </c>
      <c r="G10" s="82"/>
    </row>
    <row r="11" spans="1:7" ht="24" customHeight="1" x14ac:dyDescent="0.15">
      <c r="A11" s="124"/>
      <c r="B11" s="92" t="s">
        <v>8</v>
      </c>
      <c r="C11" s="4"/>
      <c r="D11" s="46">
        <f>SUM(D9:D10)</f>
        <v>8535837.9499999993</v>
      </c>
      <c r="E11" s="46">
        <f>SUM(E9:E10)</f>
        <v>8463099.9499999993</v>
      </c>
      <c r="F11" s="46">
        <f>D11-E11</f>
        <v>72738</v>
      </c>
      <c r="G11" s="93"/>
    </row>
    <row r="12" spans="1:7" ht="24" customHeight="1" x14ac:dyDescent="0.15">
      <c r="A12" s="122" t="s">
        <v>23</v>
      </c>
      <c r="B12" s="69" t="s">
        <v>9</v>
      </c>
      <c r="C12" s="2"/>
      <c r="D12" s="47">
        <v>3350000</v>
      </c>
      <c r="E12" s="47">
        <v>3300000</v>
      </c>
      <c r="F12" s="59">
        <f t="shared" ref="F12:F13" si="0">D12-E12</f>
        <v>50000</v>
      </c>
      <c r="G12" s="81"/>
    </row>
    <row r="13" spans="1:7" ht="24" customHeight="1" x14ac:dyDescent="0.15">
      <c r="A13" s="126"/>
      <c r="B13" s="70" t="s">
        <v>10</v>
      </c>
      <c r="C13" s="4"/>
      <c r="D13" s="48">
        <f>SUM(D14:D24)</f>
        <v>2528133</v>
      </c>
      <c r="E13" s="48">
        <f>SUM(E14:E24)</f>
        <v>2520633</v>
      </c>
      <c r="F13" s="52">
        <f t="shared" si="0"/>
        <v>7500</v>
      </c>
      <c r="G13" s="82"/>
    </row>
    <row r="14" spans="1:7" ht="24" customHeight="1" x14ac:dyDescent="0.15">
      <c r="A14" s="126"/>
      <c r="B14" s="71"/>
      <c r="C14" s="3" t="s">
        <v>11</v>
      </c>
      <c r="D14" s="45">
        <v>100000</v>
      </c>
      <c r="E14" s="45">
        <v>100000</v>
      </c>
      <c r="F14" s="58"/>
      <c r="G14" s="84"/>
    </row>
    <row r="15" spans="1:7" ht="24" customHeight="1" x14ac:dyDescent="0.15">
      <c r="A15" s="126"/>
      <c r="B15" s="71"/>
      <c r="C15" s="3" t="s">
        <v>96</v>
      </c>
      <c r="D15" s="45">
        <v>70000</v>
      </c>
      <c r="E15" s="45">
        <v>70000</v>
      </c>
      <c r="F15" s="50"/>
      <c r="G15" s="84"/>
    </row>
    <row r="16" spans="1:7" ht="24" customHeight="1" x14ac:dyDescent="0.15">
      <c r="A16" s="126"/>
      <c r="B16" s="71"/>
      <c r="C16" s="3" t="s">
        <v>12</v>
      </c>
      <c r="D16" s="45">
        <v>1948000</v>
      </c>
      <c r="E16" s="45">
        <v>1948000</v>
      </c>
      <c r="F16" s="50"/>
      <c r="G16" s="84"/>
    </row>
    <row r="17" spans="1:7" ht="24" customHeight="1" x14ac:dyDescent="0.15">
      <c r="A17" s="126"/>
      <c r="B17" s="71"/>
      <c r="C17" s="3" t="s">
        <v>13</v>
      </c>
      <c r="D17" s="45">
        <v>10000</v>
      </c>
      <c r="E17" s="45">
        <v>5000</v>
      </c>
      <c r="F17" s="50"/>
      <c r="G17" s="84"/>
    </row>
    <row r="18" spans="1:7" ht="24" customHeight="1" x14ac:dyDescent="0.15">
      <c r="A18" s="126"/>
      <c r="B18" s="71"/>
      <c r="C18" s="3" t="s">
        <v>14</v>
      </c>
      <c r="D18" s="45">
        <v>3000</v>
      </c>
      <c r="E18" s="45">
        <v>1500</v>
      </c>
      <c r="F18" s="50"/>
      <c r="G18" s="84"/>
    </row>
    <row r="19" spans="1:7" ht="24" customHeight="1" x14ac:dyDescent="0.15">
      <c r="A19" s="126"/>
      <c r="B19" s="71"/>
      <c r="C19" s="3" t="s">
        <v>15</v>
      </c>
      <c r="D19" s="45">
        <v>60000</v>
      </c>
      <c r="E19" s="45">
        <v>60000</v>
      </c>
      <c r="F19" s="50"/>
      <c r="G19" s="84"/>
    </row>
    <row r="20" spans="1:7" ht="24" customHeight="1" x14ac:dyDescent="0.15">
      <c r="A20" s="126"/>
      <c r="B20" s="71"/>
      <c r="C20" s="3" t="s">
        <v>16</v>
      </c>
      <c r="D20" s="45">
        <v>100000</v>
      </c>
      <c r="E20" s="45">
        <v>100000</v>
      </c>
      <c r="F20" s="50"/>
      <c r="G20" s="84"/>
    </row>
    <row r="21" spans="1:7" ht="24" customHeight="1" x14ac:dyDescent="0.15">
      <c r="A21" s="126"/>
      <c r="B21" s="71"/>
      <c r="C21" s="3" t="s">
        <v>97</v>
      </c>
      <c r="D21" s="45">
        <v>120133</v>
      </c>
      <c r="E21" s="45">
        <v>120133</v>
      </c>
      <c r="F21" s="50"/>
      <c r="G21" s="84"/>
    </row>
    <row r="22" spans="1:7" ht="24" customHeight="1" x14ac:dyDescent="0.15">
      <c r="A22" s="126"/>
      <c r="B22" s="71"/>
      <c r="C22" s="3" t="s">
        <v>17</v>
      </c>
      <c r="D22" s="45">
        <v>15000</v>
      </c>
      <c r="E22" s="45">
        <v>15000</v>
      </c>
      <c r="F22" s="50"/>
      <c r="G22" s="84"/>
    </row>
    <row r="23" spans="1:7" ht="24" customHeight="1" x14ac:dyDescent="0.15">
      <c r="A23" s="126"/>
      <c r="B23" s="71"/>
      <c r="C23" s="3" t="s">
        <v>18</v>
      </c>
      <c r="D23" s="45">
        <v>100000</v>
      </c>
      <c r="E23" s="45">
        <v>100000</v>
      </c>
      <c r="F23" s="50"/>
      <c r="G23" s="84"/>
    </row>
    <row r="24" spans="1:7" ht="24" customHeight="1" x14ac:dyDescent="0.15">
      <c r="A24" s="126"/>
      <c r="B24" s="72"/>
      <c r="C24" s="3" t="s">
        <v>19</v>
      </c>
      <c r="D24" s="51">
        <v>2000</v>
      </c>
      <c r="E24" s="51">
        <v>1000</v>
      </c>
      <c r="F24" s="50"/>
      <c r="G24" s="85"/>
    </row>
    <row r="25" spans="1:7" ht="24" customHeight="1" x14ac:dyDescent="0.15">
      <c r="A25" s="126"/>
      <c r="B25" s="90" t="s">
        <v>82</v>
      </c>
      <c r="C25" s="3"/>
      <c r="D25" s="52">
        <f>D12+D13</f>
        <v>5878133</v>
      </c>
      <c r="E25" s="52">
        <f>E12+E13</f>
        <v>5820633</v>
      </c>
      <c r="F25" s="49">
        <f t="shared" ref="F25:F30" si="1">D25-E25</f>
        <v>57500</v>
      </c>
      <c r="G25" s="84"/>
    </row>
    <row r="26" spans="1:7" ht="24" customHeight="1" x14ac:dyDescent="0.15">
      <c r="A26" s="126"/>
      <c r="B26" s="96" t="s">
        <v>107</v>
      </c>
      <c r="C26" s="3"/>
      <c r="D26" s="52">
        <f>D25*0.15</f>
        <v>881719.95</v>
      </c>
      <c r="E26" s="52">
        <f>E25*0.15</f>
        <v>873094.95</v>
      </c>
      <c r="F26" s="49">
        <f t="shared" si="1"/>
        <v>8625</v>
      </c>
      <c r="G26" s="84"/>
    </row>
    <row r="27" spans="1:7" ht="24" customHeight="1" x14ac:dyDescent="0.15">
      <c r="A27" s="126"/>
      <c r="B27" s="73" t="s">
        <v>93</v>
      </c>
      <c r="C27" s="3"/>
      <c r="D27" s="52">
        <v>1000000</v>
      </c>
      <c r="E27" s="52">
        <v>1000000</v>
      </c>
      <c r="F27" s="49">
        <f t="shared" si="1"/>
        <v>0</v>
      </c>
      <c r="G27" s="84"/>
    </row>
    <row r="28" spans="1:7" ht="24" customHeight="1" x14ac:dyDescent="0.15">
      <c r="A28" s="126"/>
      <c r="B28" s="90" t="s">
        <v>94</v>
      </c>
      <c r="C28" s="3"/>
      <c r="D28" s="52">
        <f>SUM(D25:D27)</f>
        <v>7759852.9500000002</v>
      </c>
      <c r="E28" s="52">
        <f>SUM(E25:E27)</f>
        <v>7693727.9500000002</v>
      </c>
      <c r="F28" s="49">
        <f t="shared" si="1"/>
        <v>66125</v>
      </c>
      <c r="G28" s="84"/>
    </row>
    <row r="29" spans="1:7" ht="24" customHeight="1" x14ac:dyDescent="0.15">
      <c r="A29" s="126"/>
      <c r="B29" s="73" t="s">
        <v>81</v>
      </c>
      <c r="C29" s="3"/>
      <c r="D29" s="52">
        <f>ROUNDDOWN(D28*0.1,0)</f>
        <v>775985</v>
      </c>
      <c r="E29" s="52">
        <f>ROUNDDOWN(E28*0.1,0)</f>
        <v>769372</v>
      </c>
      <c r="F29" s="49">
        <f t="shared" si="1"/>
        <v>6613</v>
      </c>
      <c r="G29" s="84"/>
    </row>
    <row r="30" spans="1:7" ht="24" customHeight="1" thickBot="1" x14ac:dyDescent="0.2">
      <c r="A30" s="127"/>
      <c r="B30" s="91" t="s">
        <v>95</v>
      </c>
      <c r="C30" s="87"/>
      <c r="D30" s="94">
        <f>SUM(D28:D29)</f>
        <v>8535837.9499999993</v>
      </c>
      <c r="E30" s="94">
        <f>SUM(E28:E29)</f>
        <v>8463099.9499999993</v>
      </c>
      <c r="F30" s="94">
        <f t="shared" si="1"/>
        <v>72738</v>
      </c>
      <c r="G30" s="95"/>
    </row>
    <row r="31" spans="1:7" ht="15.75" x14ac:dyDescent="0.15">
      <c r="A31" s="39" t="s">
        <v>106</v>
      </c>
      <c r="F31" s="74"/>
    </row>
  </sheetData>
  <mergeCells count="3">
    <mergeCell ref="A3:G3"/>
    <mergeCell ref="A9:A11"/>
    <mergeCell ref="A12:A30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3"/>
  <sheetViews>
    <sheetView topLeftCell="A40" zoomScale="130" zoomScaleNormal="130" workbookViewId="0">
      <selection activeCell="G45" sqref="G45:G46"/>
    </sheetView>
  </sheetViews>
  <sheetFormatPr defaultColWidth="9" defaultRowHeight="15.75" x14ac:dyDescent="0.15"/>
  <cols>
    <col min="1" max="2" width="5.625" style="39" customWidth="1"/>
    <col min="3" max="3" width="20.75" style="39" bestFit="1" customWidth="1"/>
    <col min="4" max="4" width="9.125" style="41" bestFit="1" customWidth="1"/>
    <col min="5" max="5" width="8.875" style="39" customWidth="1"/>
    <col min="6" max="6" width="8.375" style="39" bestFit="1" customWidth="1"/>
    <col min="7" max="7" width="11.25" style="41" bestFit="1" customWidth="1"/>
    <col min="8" max="8" width="35.875" style="39" customWidth="1"/>
    <col min="9" max="16384" width="9" style="39"/>
  </cols>
  <sheetData>
    <row r="2" spans="1:8" ht="16.5" x14ac:dyDescent="0.15">
      <c r="A2" s="40" t="s">
        <v>24</v>
      </c>
    </row>
    <row r="3" spans="1:8" ht="16.5" thickBot="1" x14ac:dyDescent="0.2">
      <c r="A3" s="38"/>
      <c r="B3" s="38"/>
      <c r="C3" s="38"/>
      <c r="D3" s="97"/>
      <c r="E3" s="38"/>
      <c r="F3" s="38"/>
      <c r="G3" s="97"/>
      <c r="H3" s="38"/>
    </row>
    <row r="4" spans="1:8" ht="16.5" thickBot="1" x14ac:dyDescent="0.2">
      <c r="A4" s="98" t="s">
        <v>83</v>
      </c>
      <c r="B4" s="99" t="s">
        <v>28</v>
      </c>
      <c r="C4" s="100" t="s">
        <v>29</v>
      </c>
      <c r="D4" s="101" t="s">
        <v>30</v>
      </c>
      <c r="E4" s="100" t="s">
        <v>31</v>
      </c>
      <c r="F4" s="102" t="s">
        <v>32</v>
      </c>
      <c r="G4" s="103" t="s">
        <v>33</v>
      </c>
      <c r="H4" s="104" t="s">
        <v>34</v>
      </c>
    </row>
    <row r="5" spans="1:8" ht="18" customHeight="1" thickTop="1" x14ac:dyDescent="0.15">
      <c r="A5" s="128" t="s">
        <v>84</v>
      </c>
      <c r="B5" s="129"/>
      <c r="C5" s="129"/>
      <c r="D5" s="129"/>
      <c r="E5" s="129"/>
      <c r="F5" s="129"/>
      <c r="G5" s="54">
        <f>SUM(G6:G8)</f>
        <v>0</v>
      </c>
      <c r="H5" s="105"/>
    </row>
    <row r="6" spans="1:8" x14ac:dyDescent="0.15">
      <c r="A6" s="106"/>
      <c r="B6" s="7"/>
      <c r="C6" s="8"/>
      <c r="D6" s="9"/>
      <c r="E6" s="8"/>
      <c r="F6" s="8" t="s">
        <v>36</v>
      </c>
      <c r="G6" s="10">
        <f>$D6*$E6</f>
        <v>0</v>
      </c>
      <c r="H6" s="107"/>
    </row>
    <row r="7" spans="1:8" x14ac:dyDescent="0.15">
      <c r="A7" s="106"/>
      <c r="B7" s="7"/>
      <c r="C7" s="11"/>
      <c r="D7" s="12"/>
      <c r="E7" s="11"/>
      <c r="F7" s="11" t="s">
        <v>36</v>
      </c>
      <c r="G7" s="13">
        <f t="shared" ref="G7:G36" si="0">$D7*$E7</f>
        <v>0</v>
      </c>
      <c r="H7" s="108"/>
    </row>
    <row r="8" spans="1:8" x14ac:dyDescent="0.15">
      <c r="A8" s="109"/>
      <c r="B8" s="15"/>
      <c r="C8" s="16"/>
      <c r="D8" s="17"/>
      <c r="E8" s="16"/>
      <c r="F8" s="16" t="s">
        <v>36</v>
      </c>
      <c r="G8" s="18">
        <f t="shared" si="0"/>
        <v>0</v>
      </c>
      <c r="H8" s="110"/>
    </row>
    <row r="9" spans="1:8" ht="18" customHeight="1" x14ac:dyDescent="0.15">
      <c r="A9" s="128" t="s">
        <v>85</v>
      </c>
      <c r="B9" s="129"/>
      <c r="C9" s="129"/>
      <c r="D9" s="129"/>
      <c r="E9" s="129"/>
      <c r="F9" s="130"/>
      <c r="G9" s="6">
        <f>G10+G12+G14+G20+G22+G24+G26+G28+G30+G32+G34</f>
        <v>0</v>
      </c>
      <c r="H9" s="111"/>
    </row>
    <row r="10" spans="1:8" x14ac:dyDescent="0.15">
      <c r="A10" s="106"/>
      <c r="B10" s="134" t="s">
        <v>37</v>
      </c>
      <c r="C10" s="135"/>
      <c r="D10" s="135"/>
      <c r="E10" s="135"/>
      <c r="F10" s="136"/>
      <c r="G10" s="19">
        <f>SUM(G11:G11)</f>
        <v>0</v>
      </c>
      <c r="H10" s="112"/>
    </row>
    <row r="11" spans="1:8" x14ac:dyDescent="0.15">
      <c r="A11" s="106"/>
      <c r="B11" s="20"/>
      <c r="C11" s="21"/>
      <c r="D11" s="22"/>
      <c r="E11" s="21"/>
      <c r="F11" s="23" t="s">
        <v>36</v>
      </c>
      <c r="G11" s="24">
        <f>$D11*$E11</f>
        <v>0</v>
      </c>
      <c r="H11" s="110"/>
    </row>
    <row r="12" spans="1:8" x14ac:dyDescent="0.15">
      <c r="A12" s="106"/>
      <c r="B12" s="137" t="s">
        <v>86</v>
      </c>
      <c r="C12" s="138"/>
      <c r="D12" s="138"/>
      <c r="E12" s="138"/>
      <c r="F12" s="139"/>
      <c r="G12" s="25">
        <f>SUM(G13:G13)</f>
        <v>0</v>
      </c>
      <c r="H12" s="112"/>
    </row>
    <row r="13" spans="1:8" x14ac:dyDescent="0.15">
      <c r="A13" s="106"/>
      <c r="B13" s="26"/>
      <c r="C13" s="27"/>
      <c r="D13" s="28"/>
      <c r="E13" s="27"/>
      <c r="F13" s="29" t="s">
        <v>42</v>
      </c>
      <c r="G13" s="24">
        <f t="shared" si="0"/>
        <v>0</v>
      </c>
      <c r="H13" s="110"/>
    </row>
    <row r="14" spans="1:8" x14ac:dyDescent="0.15">
      <c r="A14" s="106"/>
      <c r="B14" s="134" t="s">
        <v>43</v>
      </c>
      <c r="C14" s="135"/>
      <c r="D14" s="135"/>
      <c r="E14" s="135"/>
      <c r="F14" s="136"/>
      <c r="G14" s="25">
        <f>SUM(G15:G19)</f>
        <v>0</v>
      </c>
      <c r="H14" s="112"/>
    </row>
    <row r="15" spans="1:8" x14ac:dyDescent="0.15">
      <c r="A15" s="106"/>
      <c r="B15" s="26"/>
      <c r="C15" s="8"/>
      <c r="D15" s="9"/>
      <c r="E15" s="30"/>
      <c r="F15" s="30" t="s">
        <v>45</v>
      </c>
      <c r="G15" s="10">
        <f t="shared" si="0"/>
        <v>0</v>
      </c>
      <c r="H15" s="113"/>
    </row>
    <row r="16" spans="1:8" x14ac:dyDescent="0.15">
      <c r="A16" s="106"/>
      <c r="B16" s="26"/>
      <c r="C16" s="11"/>
      <c r="D16" s="12"/>
      <c r="E16" s="31"/>
      <c r="F16" s="31" t="s">
        <v>42</v>
      </c>
      <c r="G16" s="13">
        <f t="shared" si="0"/>
        <v>0</v>
      </c>
      <c r="H16" s="114"/>
    </row>
    <row r="17" spans="1:8" x14ac:dyDescent="0.15">
      <c r="A17" s="106"/>
      <c r="B17" s="26"/>
      <c r="C17" s="11"/>
      <c r="D17" s="12"/>
      <c r="E17" s="31"/>
      <c r="F17" s="31" t="s">
        <v>42</v>
      </c>
      <c r="G17" s="13">
        <f t="shared" si="0"/>
        <v>0</v>
      </c>
      <c r="H17" s="114"/>
    </row>
    <row r="18" spans="1:8" x14ac:dyDescent="0.15">
      <c r="A18" s="106"/>
      <c r="B18" s="26"/>
      <c r="C18" s="11"/>
      <c r="D18" s="12"/>
      <c r="E18" s="31"/>
      <c r="F18" s="31" t="s">
        <v>52</v>
      </c>
      <c r="G18" s="13">
        <f t="shared" si="0"/>
        <v>0</v>
      </c>
      <c r="H18" s="108"/>
    </row>
    <row r="19" spans="1:8" x14ac:dyDescent="0.15">
      <c r="A19" s="106"/>
      <c r="B19" s="26"/>
      <c r="C19" s="32"/>
      <c r="D19" s="33"/>
      <c r="E19" s="34"/>
      <c r="F19" s="34" t="s">
        <v>52</v>
      </c>
      <c r="G19" s="18">
        <f t="shared" si="0"/>
        <v>0</v>
      </c>
      <c r="H19" s="110"/>
    </row>
    <row r="20" spans="1:8" x14ac:dyDescent="0.15">
      <c r="A20" s="106"/>
      <c r="B20" s="134" t="s">
        <v>55</v>
      </c>
      <c r="C20" s="135"/>
      <c r="D20" s="135"/>
      <c r="E20" s="135"/>
      <c r="F20" s="136"/>
      <c r="G20" s="25">
        <f>SUM(G21:G21)</f>
        <v>0</v>
      </c>
      <c r="H20" s="112"/>
    </row>
    <row r="21" spans="1:8" x14ac:dyDescent="0.15">
      <c r="A21" s="106"/>
      <c r="B21" s="20"/>
      <c r="C21" s="21"/>
      <c r="D21" s="22"/>
      <c r="E21" s="21"/>
      <c r="F21" s="23" t="s">
        <v>57</v>
      </c>
      <c r="G21" s="24">
        <f t="shared" si="0"/>
        <v>0</v>
      </c>
      <c r="H21" s="115"/>
    </row>
    <row r="22" spans="1:8" x14ac:dyDescent="0.15">
      <c r="A22" s="106"/>
      <c r="B22" s="137" t="s">
        <v>58</v>
      </c>
      <c r="C22" s="138"/>
      <c r="D22" s="138"/>
      <c r="E22" s="138"/>
      <c r="F22" s="139"/>
      <c r="G22" s="25">
        <f>SUM(G23:G23)</f>
        <v>0</v>
      </c>
      <c r="H22" s="112"/>
    </row>
    <row r="23" spans="1:8" x14ac:dyDescent="0.15">
      <c r="A23" s="106"/>
      <c r="B23" s="26"/>
      <c r="C23" s="27"/>
      <c r="D23" s="28"/>
      <c r="E23" s="27"/>
      <c r="F23" s="29" t="s">
        <v>60</v>
      </c>
      <c r="G23" s="24">
        <f t="shared" si="0"/>
        <v>0</v>
      </c>
      <c r="H23" s="115"/>
    </row>
    <row r="24" spans="1:8" x14ac:dyDescent="0.15">
      <c r="A24" s="106"/>
      <c r="B24" s="134" t="s">
        <v>61</v>
      </c>
      <c r="C24" s="135"/>
      <c r="D24" s="135"/>
      <c r="E24" s="135"/>
      <c r="F24" s="136"/>
      <c r="G24" s="25">
        <f>SUM(G25:G25)</f>
        <v>0</v>
      </c>
      <c r="H24" s="112"/>
    </row>
    <row r="25" spans="1:8" x14ac:dyDescent="0.15">
      <c r="A25" s="106"/>
      <c r="B25" s="20"/>
      <c r="C25" s="21"/>
      <c r="D25" s="22"/>
      <c r="E25" s="21"/>
      <c r="F25" s="23" t="s">
        <v>63</v>
      </c>
      <c r="G25" s="24">
        <f t="shared" si="0"/>
        <v>0</v>
      </c>
      <c r="H25" s="110"/>
    </row>
    <row r="26" spans="1:8" x14ac:dyDescent="0.15">
      <c r="A26" s="106"/>
      <c r="B26" s="137" t="s">
        <v>65</v>
      </c>
      <c r="C26" s="138"/>
      <c r="D26" s="138"/>
      <c r="E26" s="138"/>
      <c r="F26" s="139"/>
      <c r="G26" s="25">
        <f>SUM(G27:G27)</f>
        <v>0</v>
      </c>
      <c r="H26" s="112"/>
    </row>
    <row r="27" spans="1:8" x14ac:dyDescent="0.15">
      <c r="A27" s="106"/>
      <c r="B27" s="20"/>
      <c r="C27" s="21"/>
      <c r="D27" s="22"/>
      <c r="E27" s="21"/>
      <c r="F27" s="23" t="s">
        <v>67</v>
      </c>
      <c r="G27" s="24">
        <f t="shared" si="0"/>
        <v>0</v>
      </c>
      <c r="H27" s="110"/>
    </row>
    <row r="28" spans="1:8" x14ac:dyDescent="0.15">
      <c r="A28" s="106"/>
      <c r="B28" s="137" t="s">
        <v>87</v>
      </c>
      <c r="C28" s="138"/>
      <c r="D28" s="138"/>
      <c r="E28" s="138"/>
      <c r="F28" s="139"/>
      <c r="G28" s="25">
        <f>SUM(G29:G29)</f>
        <v>0</v>
      </c>
      <c r="H28" s="112"/>
    </row>
    <row r="29" spans="1:8" x14ac:dyDescent="0.15">
      <c r="A29" s="106"/>
      <c r="B29" s="20"/>
      <c r="C29" s="21"/>
      <c r="D29" s="22"/>
      <c r="E29" s="21"/>
      <c r="F29" s="23" t="s">
        <v>67</v>
      </c>
      <c r="G29" s="24">
        <f t="shared" si="0"/>
        <v>0</v>
      </c>
      <c r="H29" s="110"/>
    </row>
    <row r="30" spans="1:8" x14ac:dyDescent="0.15">
      <c r="A30" s="106"/>
      <c r="B30" s="137" t="s">
        <v>71</v>
      </c>
      <c r="C30" s="138"/>
      <c r="D30" s="138"/>
      <c r="E30" s="138"/>
      <c r="F30" s="139"/>
      <c r="G30" s="25">
        <f>SUM(SUM(G31:G31))</f>
        <v>0</v>
      </c>
      <c r="H30" s="112"/>
    </row>
    <row r="31" spans="1:8" x14ac:dyDescent="0.15">
      <c r="A31" s="106"/>
      <c r="B31" s="26"/>
      <c r="C31" s="27"/>
      <c r="D31" s="28"/>
      <c r="E31" s="27"/>
      <c r="F31" s="29" t="s">
        <v>73</v>
      </c>
      <c r="G31" s="24">
        <f t="shared" si="0"/>
        <v>0</v>
      </c>
      <c r="H31" s="115"/>
    </row>
    <row r="32" spans="1:8" x14ac:dyDescent="0.15">
      <c r="A32" s="106"/>
      <c r="B32" s="134" t="s">
        <v>74</v>
      </c>
      <c r="C32" s="135"/>
      <c r="D32" s="135"/>
      <c r="E32" s="135"/>
      <c r="F32" s="136"/>
      <c r="G32" s="25">
        <f>SUM(G33:G33)</f>
        <v>0</v>
      </c>
      <c r="H32" s="112"/>
    </row>
    <row r="33" spans="1:8" x14ac:dyDescent="0.15">
      <c r="A33" s="106"/>
      <c r="B33" s="20"/>
      <c r="C33" s="21"/>
      <c r="D33" s="22"/>
      <c r="E33" s="21"/>
      <c r="F33" s="23" t="s">
        <v>42</v>
      </c>
      <c r="G33" s="22">
        <f t="shared" si="0"/>
        <v>0</v>
      </c>
      <c r="H33" s="110"/>
    </row>
    <row r="34" spans="1:8" x14ac:dyDescent="0.15">
      <c r="A34" s="106"/>
      <c r="B34" s="137" t="s">
        <v>77</v>
      </c>
      <c r="C34" s="138"/>
      <c r="D34" s="138"/>
      <c r="E34" s="138"/>
      <c r="F34" s="139"/>
      <c r="G34" s="35">
        <f>SUM(G35:G36)</f>
        <v>0</v>
      </c>
      <c r="H34" s="112"/>
    </row>
    <row r="35" spans="1:8" x14ac:dyDescent="0.15">
      <c r="A35" s="106"/>
      <c r="B35" s="36"/>
      <c r="C35" s="8"/>
      <c r="D35" s="9"/>
      <c r="E35" s="8"/>
      <c r="F35" s="30" t="s">
        <v>63</v>
      </c>
      <c r="G35" s="9">
        <f t="shared" si="0"/>
        <v>0</v>
      </c>
      <c r="H35" s="107"/>
    </row>
    <row r="36" spans="1:8" x14ac:dyDescent="0.15">
      <c r="A36" s="106"/>
      <c r="B36" s="26"/>
      <c r="C36" s="14"/>
      <c r="D36" s="53"/>
      <c r="E36" s="38"/>
      <c r="F36" s="14" t="s">
        <v>67</v>
      </c>
      <c r="G36" s="37">
        <f t="shared" si="0"/>
        <v>0</v>
      </c>
      <c r="H36" s="115"/>
    </row>
    <row r="37" spans="1:8" s="121" customFormat="1" x14ac:dyDescent="0.15">
      <c r="A37" s="131" t="s">
        <v>88</v>
      </c>
      <c r="B37" s="132"/>
      <c r="C37" s="132"/>
      <c r="D37" s="132"/>
      <c r="E37" s="132"/>
      <c r="F37" s="133"/>
      <c r="G37" s="62">
        <f>G5+G9</f>
        <v>0</v>
      </c>
      <c r="H37" s="119"/>
    </row>
    <row r="38" spans="1:8" ht="18" customHeight="1" x14ac:dyDescent="0.15">
      <c r="A38" s="140" t="s">
        <v>108</v>
      </c>
      <c r="B38" s="141"/>
      <c r="C38" s="141"/>
      <c r="D38" s="141"/>
      <c r="E38" s="141"/>
      <c r="F38" s="142"/>
      <c r="G38" s="57">
        <f>G37*0.15</f>
        <v>0</v>
      </c>
      <c r="H38" s="111"/>
    </row>
    <row r="39" spans="1:8" ht="18" customHeight="1" x14ac:dyDescent="0.15">
      <c r="A39" s="140" t="s">
        <v>89</v>
      </c>
      <c r="B39" s="141"/>
      <c r="C39" s="141"/>
      <c r="D39" s="141"/>
      <c r="E39" s="141"/>
      <c r="F39" s="142"/>
      <c r="G39" s="57">
        <v>0</v>
      </c>
      <c r="H39" s="111"/>
    </row>
    <row r="40" spans="1:8" x14ac:dyDescent="0.15">
      <c r="A40" s="131" t="s">
        <v>90</v>
      </c>
      <c r="B40" s="132"/>
      <c r="C40" s="132"/>
      <c r="D40" s="132"/>
      <c r="E40" s="132"/>
      <c r="F40" s="133"/>
      <c r="G40" s="56">
        <f>SUM(G37:G39)</f>
        <v>0</v>
      </c>
      <c r="H40" s="116"/>
    </row>
    <row r="41" spans="1:8" x14ac:dyDescent="0.15">
      <c r="A41" s="146" t="s">
        <v>98</v>
      </c>
      <c r="B41" s="147"/>
      <c r="C41" s="147"/>
      <c r="D41" s="147"/>
      <c r="E41" s="147"/>
      <c r="F41" s="148"/>
      <c r="G41" s="56">
        <f>G40*0.1</f>
        <v>0</v>
      </c>
      <c r="H41" s="116"/>
    </row>
    <row r="42" spans="1:8" ht="18.75" customHeight="1" thickBot="1" x14ac:dyDescent="0.2">
      <c r="A42" s="143" t="s">
        <v>91</v>
      </c>
      <c r="B42" s="144"/>
      <c r="C42" s="144"/>
      <c r="D42" s="144"/>
      <c r="E42" s="144"/>
      <c r="F42" s="145"/>
      <c r="G42" s="117">
        <f>SUM(G40:G41)</f>
        <v>0</v>
      </c>
      <c r="H42" s="118"/>
    </row>
    <row r="43" spans="1:8" x14ac:dyDescent="0.15">
      <c r="A43" s="39" t="s">
        <v>106</v>
      </c>
    </row>
  </sheetData>
  <mergeCells count="19">
    <mergeCell ref="A38:F38"/>
    <mergeCell ref="A39:F39"/>
    <mergeCell ref="A42:F42"/>
    <mergeCell ref="A40:F40"/>
    <mergeCell ref="A41:F41"/>
    <mergeCell ref="A5:F5"/>
    <mergeCell ref="A9:F9"/>
    <mergeCell ref="A37:F37"/>
    <mergeCell ref="B32:F32"/>
    <mergeCell ref="B22:F22"/>
    <mergeCell ref="B24:F24"/>
    <mergeCell ref="B26:F26"/>
    <mergeCell ref="B28:F28"/>
    <mergeCell ref="B30:F30"/>
    <mergeCell ref="B14:F14"/>
    <mergeCell ref="B34:F34"/>
    <mergeCell ref="B20:F20"/>
    <mergeCell ref="B10:F10"/>
    <mergeCell ref="B12:F12"/>
  </mergeCells>
  <phoneticPr fontId="1"/>
  <pageMargins left="0.98425196850393704" right="0.78740157480314965" top="0.98425196850393704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1:H53"/>
  <sheetViews>
    <sheetView topLeftCell="A49" zoomScale="115" zoomScaleNormal="115" workbookViewId="0">
      <selection activeCell="G60" sqref="G60"/>
    </sheetView>
  </sheetViews>
  <sheetFormatPr defaultColWidth="9" defaultRowHeight="15.75" x14ac:dyDescent="0.15"/>
  <cols>
    <col min="1" max="1" width="4.75" style="39" customWidth="1"/>
    <col min="2" max="2" width="6.5" style="39" customWidth="1"/>
    <col min="3" max="3" width="20.75" style="39" bestFit="1" customWidth="1"/>
    <col min="4" max="4" width="9.125" style="41" bestFit="1" customWidth="1"/>
    <col min="5" max="5" width="8.875" style="39" customWidth="1"/>
    <col min="6" max="6" width="8.375" style="39" bestFit="1" customWidth="1"/>
    <col min="7" max="7" width="11.875" style="41" bestFit="1" customWidth="1"/>
    <col min="8" max="8" width="32" style="39" customWidth="1"/>
    <col min="9" max="16384" width="9" style="39"/>
  </cols>
  <sheetData>
    <row r="11" spans="1:8" ht="16.5" x14ac:dyDescent="0.15">
      <c r="A11" s="40" t="s">
        <v>24</v>
      </c>
      <c r="C11" s="39" t="s">
        <v>100</v>
      </c>
    </row>
    <row r="12" spans="1:8" ht="16.5" thickBot="1" x14ac:dyDescent="0.2">
      <c r="A12" s="38"/>
      <c r="B12" s="38"/>
      <c r="C12" s="38"/>
      <c r="D12" s="97"/>
      <c r="E12" s="38"/>
      <c r="F12" s="38"/>
      <c r="G12" s="97"/>
      <c r="H12" s="38"/>
    </row>
    <row r="13" spans="1:8" ht="16.5" thickBot="1" x14ac:dyDescent="0.2">
      <c r="A13" s="98" t="s">
        <v>27</v>
      </c>
      <c r="B13" s="99" t="s">
        <v>28</v>
      </c>
      <c r="C13" s="100" t="s">
        <v>29</v>
      </c>
      <c r="D13" s="101" t="s">
        <v>30</v>
      </c>
      <c r="E13" s="100" t="s">
        <v>31</v>
      </c>
      <c r="F13" s="102" t="s">
        <v>32</v>
      </c>
      <c r="G13" s="103" t="s">
        <v>33</v>
      </c>
      <c r="H13" s="104" t="s">
        <v>34</v>
      </c>
    </row>
    <row r="14" spans="1:8" ht="18" customHeight="1" thickTop="1" x14ac:dyDescent="0.15">
      <c r="A14" s="128" t="s">
        <v>84</v>
      </c>
      <c r="B14" s="129"/>
      <c r="C14" s="129"/>
      <c r="D14" s="129"/>
      <c r="E14" s="129"/>
      <c r="F14" s="129"/>
      <c r="G14" s="6">
        <f>SUM(G15:G17)</f>
        <v>3300000</v>
      </c>
      <c r="H14" s="105"/>
    </row>
    <row r="15" spans="1:8" x14ac:dyDescent="0.15">
      <c r="A15" s="106"/>
      <c r="B15" s="7"/>
      <c r="C15" s="8" t="s">
        <v>35</v>
      </c>
      <c r="D15" s="9">
        <v>4000</v>
      </c>
      <c r="E15" s="8">
        <v>200</v>
      </c>
      <c r="F15" s="8" t="s">
        <v>36</v>
      </c>
      <c r="G15" s="10">
        <f>$D15*$E15</f>
        <v>800000</v>
      </c>
      <c r="H15" s="107"/>
    </row>
    <row r="16" spans="1:8" x14ac:dyDescent="0.15">
      <c r="A16" s="106"/>
      <c r="B16" s="7"/>
      <c r="C16" s="11" t="s">
        <v>79</v>
      </c>
      <c r="D16" s="12">
        <v>3500</v>
      </c>
      <c r="E16" s="11">
        <v>200</v>
      </c>
      <c r="F16" s="11" t="s">
        <v>36</v>
      </c>
      <c r="G16" s="13">
        <f t="shared" ref="G16:G46" si="0">$D16*$E16</f>
        <v>700000</v>
      </c>
      <c r="H16" s="108"/>
    </row>
    <row r="17" spans="1:8" x14ac:dyDescent="0.15">
      <c r="A17" s="109"/>
      <c r="B17" s="15"/>
      <c r="C17" s="16" t="s">
        <v>92</v>
      </c>
      <c r="D17" s="17">
        <v>3000</v>
      </c>
      <c r="E17" s="16">
        <v>600</v>
      </c>
      <c r="F17" s="16" t="s">
        <v>36</v>
      </c>
      <c r="G17" s="18">
        <f t="shared" si="0"/>
        <v>1800000</v>
      </c>
      <c r="H17" s="110"/>
    </row>
    <row r="18" spans="1:8" ht="18" customHeight="1" x14ac:dyDescent="0.15">
      <c r="A18" s="128" t="s">
        <v>85</v>
      </c>
      <c r="B18" s="129"/>
      <c r="C18" s="129"/>
      <c r="D18" s="129"/>
      <c r="E18" s="129"/>
      <c r="F18" s="130"/>
      <c r="G18" s="6">
        <f>G19+G21+G23+G29+G31+G33+G35+G37+G39+G41+G43+G45</f>
        <v>2520633</v>
      </c>
      <c r="H18" s="111"/>
    </row>
    <row r="19" spans="1:8" x14ac:dyDescent="0.15">
      <c r="A19" s="106"/>
      <c r="B19" s="134" t="s">
        <v>37</v>
      </c>
      <c r="C19" s="135"/>
      <c r="D19" s="135"/>
      <c r="E19" s="135"/>
      <c r="F19" s="136"/>
      <c r="G19" s="19">
        <f>SUM(G20:G20)</f>
        <v>100000</v>
      </c>
      <c r="H19" s="112"/>
    </row>
    <row r="20" spans="1:8" x14ac:dyDescent="0.15">
      <c r="A20" s="106"/>
      <c r="B20" s="20"/>
      <c r="C20" s="21" t="s">
        <v>38</v>
      </c>
      <c r="D20" s="22">
        <v>1000</v>
      </c>
      <c r="E20" s="21">
        <v>100</v>
      </c>
      <c r="F20" s="23" t="s">
        <v>36</v>
      </c>
      <c r="G20" s="24">
        <f>$D20*$E20</f>
        <v>100000</v>
      </c>
      <c r="H20" s="110" t="s">
        <v>39</v>
      </c>
    </row>
    <row r="21" spans="1:8" x14ac:dyDescent="0.15">
      <c r="A21" s="106"/>
      <c r="B21" s="137" t="s">
        <v>40</v>
      </c>
      <c r="C21" s="138"/>
      <c r="D21" s="138"/>
      <c r="E21" s="138"/>
      <c r="F21" s="139"/>
      <c r="G21" s="25">
        <f>SUM(G22:G22)</f>
        <v>70000</v>
      </c>
      <c r="H21" s="112"/>
    </row>
    <row r="22" spans="1:8" x14ac:dyDescent="0.15">
      <c r="A22" s="106"/>
      <c r="B22" s="26"/>
      <c r="C22" s="27" t="s">
        <v>41</v>
      </c>
      <c r="D22" s="28">
        <v>10000</v>
      </c>
      <c r="E22" s="27">
        <v>7</v>
      </c>
      <c r="F22" s="29" t="s">
        <v>42</v>
      </c>
      <c r="G22" s="24">
        <f t="shared" si="0"/>
        <v>70000</v>
      </c>
      <c r="H22" s="110"/>
    </row>
    <row r="23" spans="1:8" x14ac:dyDescent="0.15">
      <c r="A23" s="106"/>
      <c r="B23" s="134" t="s">
        <v>43</v>
      </c>
      <c r="C23" s="135"/>
      <c r="D23" s="135"/>
      <c r="E23" s="135"/>
      <c r="F23" s="136"/>
      <c r="G23" s="25">
        <f>SUM(G24:G28)</f>
        <v>1948000</v>
      </c>
      <c r="H23" s="112"/>
    </row>
    <row r="24" spans="1:8" ht="31.5" x14ac:dyDescent="0.15">
      <c r="A24" s="106"/>
      <c r="B24" s="26"/>
      <c r="C24" s="8" t="s">
        <v>44</v>
      </c>
      <c r="D24" s="9">
        <v>100000</v>
      </c>
      <c r="E24" s="30">
        <v>7</v>
      </c>
      <c r="F24" s="30" t="s">
        <v>45</v>
      </c>
      <c r="G24" s="10">
        <f t="shared" si="0"/>
        <v>700000</v>
      </c>
      <c r="H24" s="113" t="s">
        <v>46</v>
      </c>
    </row>
    <row r="25" spans="1:8" x14ac:dyDescent="0.15">
      <c r="A25" s="106"/>
      <c r="B25" s="26"/>
      <c r="C25" s="11" t="s">
        <v>47</v>
      </c>
      <c r="D25" s="12">
        <v>4200</v>
      </c>
      <c r="E25" s="31">
        <v>40</v>
      </c>
      <c r="F25" s="31" t="s">
        <v>42</v>
      </c>
      <c r="G25" s="13">
        <f t="shared" si="0"/>
        <v>168000</v>
      </c>
      <c r="H25" s="114" t="s">
        <v>48</v>
      </c>
    </row>
    <row r="26" spans="1:8" x14ac:dyDescent="0.15">
      <c r="A26" s="106"/>
      <c r="B26" s="26"/>
      <c r="C26" s="11" t="s">
        <v>49</v>
      </c>
      <c r="D26" s="12">
        <v>3600</v>
      </c>
      <c r="E26" s="31">
        <v>45</v>
      </c>
      <c r="F26" s="31" t="s">
        <v>42</v>
      </c>
      <c r="G26" s="13">
        <f t="shared" si="0"/>
        <v>162000</v>
      </c>
      <c r="H26" s="114" t="s">
        <v>50</v>
      </c>
    </row>
    <row r="27" spans="1:8" x14ac:dyDescent="0.15">
      <c r="A27" s="106"/>
      <c r="B27" s="26"/>
      <c r="C27" s="11" t="s">
        <v>51</v>
      </c>
      <c r="D27" s="12">
        <v>12900</v>
      </c>
      <c r="E27" s="31">
        <v>36</v>
      </c>
      <c r="F27" s="31" t="s">
        <v>52</v>
      </c>
      <c r="G27" s="13">
        <f t="shared" si="0"/>
        <v>464400</v>
      </c>
      <c r="H27" s="108" t="s">
        <v>53</v>
      </c>
    </row>
    <row r="28" spans="1:8" x14ac:dyDescent="0.15">
      <c r="A28" s="106"/>
      <c r="B28" s="26"/>
      <c r="C28" s="32" t="s">
        <v>49</v>
      </c>
      <c r="D28" s="33">
        <v>10800</v>
      </c>
      <c r="E28" s="34">
        <v>42</v>
      </c>
      <c r="F28" s="34" t="s">
        <v>52</v>
      </c>
      <c r="G28" s="18">
        <f t="shared" si="0"/>
        <v>453600</v>
      </c>
      <c r="H28" s="110" t="s">
        <v>54</v>
      </c>
    </row>
    <row r="29" spans="1:8" x14ac:dyDescent="0.15">
      <c r="A29" s="106"/>
      <c r="B29" s="134" t="s">
        <v>55</v>
      </c>
      <c r="C29" s="135"/>
      <c r="D29" s="135"/>
      <c r="E29" s="135"/>
      <c r="F29" s="136"/>
      <c r="G29" s="25">
        <f>SUM(G30:G30)</f>
        <v>5000</v>
      </c>
      <c r="H29" s="112"/>
    </row>
    <row r="30" spans="1:8" x14ac:dyDescent="0.15">
      <c r="A30" s="106"/>
      <c r="B30" s="20"/>
      <c r="C30" s="21" t="s">
        <v>56</v>
      </c>
      <c r="D30" s="22">
        <v>5000</v>
      </c>
      <c r="E30" s="21">
        <v>1</v>
      </c>
      <c r="F30" s="23" t="s">
        <v>57</v>
      </c>
      <c r="G30" s="24">
        <f t="shared" si="0"/>
        <v>5000</v>
      </c>
      <c r="H30" s="115"/>
    </row>
    <row r="31" spans="1:8" x14ac:dyDescent="0.15">
      <c r="A31" s="106"/>
      <c r="B31" s="137" t="s">
        <v>58</v>
      </c>
      <c r="C31" s="138"/>
      <c r="D31" s="138"/>
      <c r="E31" s="138"/>
      <c r="F31" s="139"/>
      <c r="G31" s="25">
        <f>SUM(G32:G32)</f>
        <v>1500</v>
      </c>
      <c r="H31" s="112"/>
    </row>
    <row r="32" spans="1:8" x14ac:dyDescent="0.15">
      <c r="A32" s="106"/>
      <c r="B32" s="26"/>
      <c r="C32" s="27" t="s">
        <v>59</v>
      </c>
      <c r="D32" s="28">
        <v>500</v>
      </c>
      <c r="E32" s="27">
        <v>3</v>
      </c>
      <c r="F32" s="29" t="s">
        <v>60</v>
      </c>
      <c r="G32" s="24">
        <f t="shared" si="0"/>
        <v>1500</v>
      </c>
      <c r="H32" s="115"/>
    </row>
    <row r="33" spans="1:8" x14ac:dyDescent="0.15">
      <c r="A33" s="106"/>
      <c r="B33" s="134" t="s">
        <v>61</v>
      </c>
      <c r="C33" s="135"/>
      <c r="D33" s="135"/>
      <c r="E33" s="135"/>
      <c r="F33" s="136"/>
      <c r="G33" s="25">
        <f>SUM(G34:G34)</f>
        <v>60000</v>
      </c>
      <c r="H33" s="112"/>
    </row>
    <row r="34" spans="1:8" x14ac:dyDescent="0.15">
      <c r="A34" s="106"/>
      <c r="B34" s="20"/>
      <c r="C34" s="21" t="s">
        <v>62</v>
      </c>
      <c r="D34" s="22">
        <v>3000</v>
      </c>
      <c r="E34" s="21">
        <v>20</v>
      </c>
      <c r="F34" s="23" t="s">
        <v>63</v>
      </c>
      <c r="G34" s="24">
        <f t="shared" si="0"/>
        <v>60000</v>
      </c>
      <c r="H34" s="110" t="s">
        <v>64</v>
      </c>
    </row>
    <row r="35" spans="1:8" x14ac:dyDescent="0.15">
      <c r="A35" s="106"/>
      <c r="B35" s="137" t="s">
        <v>65</v>
      </c>
      <c r="C35" s="138"/>
      <c r="D35" s="138"/>
      <c r="E35" s="138"/>
      <c r="F35" s="139"/>
      <c r="G35" s="25">
        <f>SUM(G36:G36)</f>
        <v>100000</v>
      </c>
      <c r="H35" s="112"/>
    </row>
    <row r="36" spans="1:8" x14ac:dyDescent="0.15">
      <c r="A36" s="106"/>
      <c r="B36" s="20"/>
      <c r="C36" s="21" t="s">
        <v>66</v>
      </c>
      <c r="D36" s="22">
        <v>10000</v>
      </c>
      <c r="E36" s="21">
        <v>10</v>
      </c>
      <c r="F36" s="23" t="s">
        <v>67</v>
      </c>
      <c r="G36" s="24">
        <f t="shared" si="0"/>
        <v>100000</v>
      </c>
      <c r="H36" s="110"/>
    </row>
    <row r="37" spans="1:8" x14ac:dyDescent="0.15">
      <c r="A37" s="106"/>
      <c r="B37" s="137" t="s">
        <v>68</v>
      </c>
      <c r="C37" s="138"/>
      <c r="D37" s="138"/>
      <c r="E37" s="138"/>
      <c r="F37" s="139"/>
      <c r="G37" s="25">
        <f>SUM(G38:G38)</f>
        <v>120133</v>
      </c>
      <c r="H37" s="112"/>
    </row>
    <row r="38" spans="1:8" x14ac:dyDescent="0.15">
      <c r="A38" s="106"/>
      <c r="B38" s="20"/>
      <c r="C38" s="21" t="s">
        <v>69</v>
      </c>
      <c r="D38" s="22">
        <v>9241</v>
      </c>
      <c r="E38" s="21">
        <v>13</v>
      </c>
      <c r="F38" s="23" t="s">
        <v>67</v>
      </c>
      <c r="G38" s="24">
        <f t="shared" si="0"/>
        <v>120133</v>
      </c>
      <c r="H38" s="110" t="s">
        <v>70</v>
      </c>
    </row>
    <row r="39" spans="1:8" x14ac:dyDescent="0.15">
      <c r="A39" s="106"/>
      <c r="B39" s="137" t="s">
        <v>71</v>
      </c>
      <c r="C39" s="138"/>
      <c r="D39" s="138"/>
      <c r="E39" s="138"/>
      <c r="F39" s="139"/>
      <c r="G39" s="25">
        <f>SUM(SUM(G40:G40))</f>
        <v>15000</v>
      </c>
      <c r="H39" s="112"/>
    </row>
    <row r="40" spans="1:8" x14ac:dyDescent="0.15">
      <c r="A40" s="106"/>
      <c r="B40" s="26"/>
      <c r="C40" s="27" t="s">
        <v>72</v>
      </c>
      <c r="D40" s="28">
        <v>5000</v>
      </c>
      <c r="E40" s="27">
        <v>3</v>
      </c>
      <c r="F40" s="29" t="s">
        <v>73</v>
      </c>
      <c r="G40" s="24">
        <f t="shared" si="0"/>
        <v>15000</v>
      </c>
      <c r="H40" s="115"/>
    </row>
    <row r="41" spans="1:8" hidden="1" x14ac:dyDescent="0.15">
      <c r="A41" s="106"/>
      <c r="B41" s="149"/>
      <c r="C41" s="150"/>
      <c r="D41" s="150"/>
      <c r="E41" s="150"/>
      <c r="F41" s="151"/>
      <c r="G41" s="25">
        <f>SUM(SUM(G42:G42))</f>
        <v>0</v>
      </c>
      <c r="H41" s="112"/>
    </row>
    <row r="42" spans="1:8" hidden="1" x14ac:dyDescent="0.15">
      <c r="A42" s="106"/>
      <c r="B42" s="26"/>
      <c r="C42" s="55"/>
      <c r="D42" s="28"/>
      <c r="E42" s="27"/>
      <c r="F42" s="29"/>
      <c r="G42" s="24">
        <f t="shared" si="0"/>
        <v>0</v>
      </c>
      <c r="H42" s="115"/>
    </row>
    <row r="43" spans="1:8" x14ac:dyDescent="0.15">
      <c r="A43" s="106"/>
      <c r="B43" s="134" t="s">
        <v>74</v>
      </c>
      <c r="C43" s="135"/>
      <c r="D43" s="135"/>
      <c r="E43" s="135"/>
      <c r="F43" s="136"/>
      <c r="G43" s="25">
        <f>SUM(G44:G44)</f>
        <v>100000</v>
      </c>
      <c r="H43" s="112"/>
    </row>
    <row r="44" spans="1:8" x14ac:dyDescent="0.15">
      <c r="A44" s="106"/>
      <c r="B44" s="20"/>
      <c r="C44" s="21" t="s">
        <v>75</v>
      </c>
      <c r="D44" s="22">
        <v>5000</v>
      </c>
      <c r="E44" s="21">
        <v>20</v>
      </c>
      <c r="F44" s="23" t="s">
        <v>42</v>
      </c>
      <c r="G44" s="22">
        <f t="shared" si="0"/>
        <v>100000</v>
      </c>
      <c r="H44" s="110" t="s">
        <v>76</v>
      </c>
    </row>
    <row r="45" spans="1:8" x14ac:dyDescent="0.15">
      <c r="A45" s="106"/>
      <c r="B45" s="137" t="s">
        <v>77</v>
      </c>
      <c r="C45" s="138"/>
      <c r="D45" s="138"/>
      <c r="E45" s="138"/>
      <c r="F45" s="139"/>
      <c r="G45" s="35">
        <f>SUM(G46:G46)</f>
        <v>1000</v>
      </c>
      <c r="H45" s="112"/>
    </row>
    <row r="46" spans="1:8" x14ac:dyDescent="0.15">
      <c r="A46" s="106"/>
      <c r="B46" s="36"/>
      <c r="C46" s="8" t="s">
        <v>78</v>
      </c>
      <c r="D46" s="9">
        <v>1000</v>
      </c>
      <c r="E46" s="8">
        <v>1</v>
      </c>
      <c r="F46" s="30" t="s">
        <v>63</v>
      </c>
      <c r="G46" s="9">
        <f t="shared" si="0"/>
        <v>1000</v>
      </c>
      <c r="H46" s="107"/>
    </row>
    <row r="47" spans="1:8" x14ac:dyDescent="0.15">
      <c r="A47" s="131" t="s">
        <v>88</v>
      </c>
      <c r="B47" s="132"/>
      <c r="C47" s="132"/>
      <c r="D47" s="132"/>
      <c r="E47" s="132"/>
      <c r="F47" s="133"/>
      <c r="G47" s="62">
        <f>G14+G18</f>
        <v>5820633</v>
      </c>
      <c r="H47" s="119"/>
    </row>
    <row r="48" spans="1:8" ht="18" customHeight="1" x14ac:dyDescent="0.15">
      <c r="A48" s="140" t="s">
        <v>108</v>
      </c>
      <c r="B48" s="141"/>
      <c r="C48" s="141"/>
      <c r="D48" s="141"/>
      <c r="E48" s="141"/>
      <c r="F48" s="142"/>
      <c r="G48" s="57">
        <f>G47*0.15</f>
        <v>873094.95</v>
      </c>
      <c r="H48" s="111"/>
    </row>
    <row r="49" spans="1:8" ht="18" customHeight="1" x14ac:dyDescent="0.15">
      <c r="A49" s="140" t="s">
        <v>89</v>
      </c>
      <c r="B49" s="141"/>
      <c r="C49" s="141"/>
      <c r="D49" s="141"/>
      <c r="E49" s="141"/>
      <c r="F49" s="142"/>
      <c r="G49" s="57">
        <v>1000000</v>
      </c>
      <c r="H49" s="120" t="s">
        <v>99</v>
      </c>
    </row>
    <row r="50" spans="1:8" x14ac:dyDescent="0.15">
      <c r="A50" s="131" t="s">
        <v>90</v>
      </c>
      <c r="B50" s="132"/>
      <c r="C50" s="132"/>
      <c r="D50" s="132"/>
      <c r="E50" s="132"/>
      <c r="F50" s="133"/>
      <c r="G50" s="63">
        <f>SUM(G47:G49)</f>
        <v>7693727.9500000002</v>
      </c>
      <c r="H50" s="116"/>
    </row>
    <row r="51" spans="1:8" x14ac:dyDescent="0.15">
      <c r="A51" s="146" t="s">
        <v>98</v>
      </c>
      <c r="B51" s="147"/>
      <c r="C51" s="147"/>
      <c r="D51" s="147"/>
      <c r="E51" s="147"/>
      <c r="F51" s="148"/>
      <c r="G51" s="56">
        <f>G50*0.1</f>
        <v>769372.79500000004</v>
      </c>
      <c r="H51" s="116"/>
    </row>
    <row r="52" spans="1:8" ht="18.75" customHeight="1" thickBot="1" x14ac:dyDescent="0.2">
      <c r="A52" s="143" t="s">
        <v>91</v>
      </c>
      <c r="B52" s="144"/>
      <c r="C52" s="144"/>
      <c r="D52" s="144"/>
      <c r="E52" s="144"/>
      <c r="F52" s="145"/>
      <c r="G52" s="117">
        <f>SUM(G50:G51)</f>
        <v>8463100.745000001</v>
      </c>
      <c r="H52" s="118"/>
    </row>
    <row r="53" spans="1:8" x14ac:dyDescent="0.15">
      <c r="A53" s="39" t="s">
        <v>106</v>
      </c>
    </row>
  </sheetData>
  <mergeCells count="20">
    <mergeCell ref="A14:F14"/>
    <mergeCell ref="A18:F18"/>
    <mergeCell ref="B41:F41"/>
    <mergeCell ref="B43:F43"/>
    <mergeCell ref="B19:F19"/>
    <mergeCell ref="B21:F21"/>
    <mergeCell ref="B23:F23"/>
    <mergeCell ref="B29:F29"/>
    <mergeCell ref="B31:F31"/>
    <mergeCell ref="B33:F33"/>
    <mergeCell ref="B35:F35"/>
    <mergeCell ref="B37:F37"/>
    <mergeCell ref="B39:F39"/>
    <mergeCell ref="B45:F45"/>
    <mergeCell ref="A47:F47"/>
    <mergeCell ref="A52:F52"/>
    <mergeCell ref="A49:F49"/>
    <mergeCell ref="A50:F50"/>
    <mergeCell ref="A51:F51"/>
    <mergeCell ref="A48:F48"/>
  </mergeCells>
  <phoneticPr fontId="6"/>
  <pageMargins left="0.70866141732283472" right="0.70866141732283472" top="0.74803149606299213" bottom="0.74803149606299213" header="0.31496062992125984" footer="0.31496062992125984"/>
  <pageSetup paperSize="9" scale="87" orientation="portrait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4" ma:contentTypeDescription="新しいドキュメントを作成します。" ma:contentTypeScope="" ma:versionID="f56e56468fdde5a9d1385fa0cd4e282f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973e12c28a27386c4b9c8503d3934d0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254BB2-5B7D-41C3-B6C5-9A5F40516329}">
  <ds:schemaRefs>
    <ds:schemaRef ds:uri="370f4859-fe0c-43e5-98e4-110a6daa8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a11eca-d57f-4b92-b283-c2e6877e18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8E2EF4-6398-49A7-A2A1-2DCEC9A34AFF}"/>
</file>

<file path=customXml/itemProps3.xml><?xml version="1.0" encoding="utf-8"?>
<ds:datastoreItem xmlns:ds="http://schemas.openxmlformats.org/officeDocument/2006/customXml" ds:itemID="{DBE1EC64-F33A-4835-87A1-A9D0425C5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収支精算書（別紙様式第2-2号）</vt:lpstr>
      <vt:lpstr>収支精算書_記載事例</vt:lpstr>
      <vt:lpstr>支出の部明細表</vt:lpstr>
      <vt:lpstr>明細表_記載事例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JIFPRO</dc:creator>
  <cp:lastModifiedBy>山本 あさこ</cp:lastModifiedBy>
  <cp:lastPrinted>2021-05-13T09:33:57Z</cp:lastPrinted>
  <dcterms:created xsi:type="dcterms:W3CDTF">2015-07-06T01:22:21Z</dcterms:created>
  <dcterms:modified xsi:type="dcterms:W3CDTF">2022-04-18T06:30:23Z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